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0" windowWidth="5865" windowHeight="3735" tabRatio="928" activeTab="0"/>
  </bookViews>
  <sheets>
    <sheet name="U.E. ALZIRA" sheetId="1" r:id="rId1"/>
    <sheet name="GOLS" sheetId="2" r:id="rId2"/>
    <sheet name="Gols marcats" sheetId="3" r:id="rId3"/>
    <sheet name="Gols encaixats" sheetId="4" r:id="rId4"/>
    <sheet name="G.m.casa" sheetId="5" r:id="rId5"/>
    <sheet name="G.e.casa" sheetId="6" r:id="rId6"/>
    <sheet name="G.m.fora" sheetId="7" r:id="rId7"/>
    <sheet name="G.e.fora" sheetId="8" r:id="rId8"/>
    <sheet name="Gr. class. 38" sheetId="9" r:id="rId9"/>
    <sheet name="Classificacions" sheetId="10" r:id="rId10"/>
    <sheet name="Gols marcats per quarts" sheetId="11" r:id="rId11"/>
    <sheet name="Gols encaixats per quarts" sheetId="12" r:id="rId12"/>
    <sheet name="Gols marcats per parts" sheetId="13" r:id="rId13"/>
    <sheet name="Gols marcats per terços" sheetId="14" r:id="rId14"/>
    <sheet name="Gols encaixats per parts" sheetId="15" r:id="rId15"/>
    <sheet name="Gols encaixats per terços" sheetId="16" r:id="rId16"/>
    <sheet name="Hoja1" sheetId="17" r:id="rId17"/>
  </sheets>
  <definedNames>
    <definedName name="_xlnm.Print_Area" localSheetId="2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<sst xmlns="http://schemas.openxmlformats.org/spreadsheetml/2006/main" count="2205" uniqueCount="176">
  <si>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</si>
  <si>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</si>
  <si>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</si>
  <si>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</si>
  <si>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</si>
  <si>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</si>
  <si>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</si>
  <si>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</si>
  <si>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</si>
  <si>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</si>
  <si>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</si>
  <si>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</si>
  <si>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</si>
  <si>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</si>
  <si>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</si>
  <si>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</si>
  <si>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</si>
  <si>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</si>
  <si>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GOLS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</si>
  <si>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</si>
  <si>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</si>
  <si>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</si>
  <si>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</si>
  <si>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</si>
  <si>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</si>
  <si>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</si>
  <si>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</si>
  <si>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</si>
  <si>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</si>
  <si>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</si>
  <si>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</si>
  <si>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</si>
  <si>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</si>
  <si>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</si>
  <si>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</si>
  <si>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</si>
  <si>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</si>
  <si>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</si>
  <si>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</si>
  <si>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</si>
  <si>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</si>
  <si>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</si>
  <si>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</si>
  <si>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</si>
  <si>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</si>
  <si>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</si>
  <si>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</si>
  <si>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</si>
  <si>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</si>
  <si>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</si>
  <si>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</si>
  <si>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</si>
  <si>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</si>
  <si>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</si>
  <si>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</si>
  <si>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Esquerra</t>
  </si>
  <si>
    <t>Dreta</t>
  </si>
  <si>
    <t>Cap</t>
  </si>
  <si>
    <t>Altre</t>
  </si>
  <si>
    <t>Penal</t>
  </si>
  <si>
    <t>Falta</t>
  </si>
  <si>
    <t>CRISTIAN</t>
  </si>
  <si>
    <t>EDU LÓPEZ</t>
  </si>
  <si>
    <t>Porter</t>
  </si>
  <si>
    <t>Central</t>
  </si>
  <si>
    <t>Mig def.</t>
  </si>
  <si>
    <t>Mig org.</t>
  </si>
  <si>
    <t>Davanter</t>
  </si>
  <si>
    <t>Entrenador</t>
  </si>
  <si>
    <t>Prep.fís.</t>
  </si>
  <si>
    <t>Delegat</t>
  </si>
  <si>
    <t>Fisio</t>
  </si>
  <si>
    <t>T</t>
  </si>
  <si>
    <t>L</t>
  </si>
  <si>
    <t>GOL PRÒPIA PORTA</t>
  </si>
  <si>
    <t>Tipus de gol</t>
  </si>
  <si>
    <t>De cap</t>
  </si>
  <si>
    <t>No convocat per</t>
  </si>
  <si>
    <t>Anada 2ª eliminatòria</t>
  </si>
  <si>
    <t>Tornada 2ª eliminatòria</t>
  </si>
  <si>
    <t>ROMERO</t>
  </si>
  <si>
    <t>Lat. Esq-dret</t>
  </si>
  <si>
    <t>Lat. Esq.</t>
  </si>
  <si>
    <t>Interior</t>
  </si>
  <si>
    <t>C</t>
  </si>
  <si>
    <t>DT</t>
  </si>
  <si>
    <t>JOHN</t>
  </si>
  <si>
    <t>SITO</t>
  </si>
  <si>
    <t>ÁLEX VIVANCOS</t>
  </si>
  <si>
    <t>DANI MAYO</t>
  </si>
  <si>
    <t>ESCUDERO</t>
  </si>
  <si>
    <t>PABLO VIDAL</t>
  </si>
  <si>
    <t>URBANO</t>
  </si>
  <si>
    <t>ABEL BUADES</t>
  </si>
  <si>
    <t>GISBERT</t>
  </si>
  <si>
    <t>LLUÍS</t>
  </si>
  <si>
    <t>MEROÑO</t>
  </si>
  <si>
    <t>MUSSI</t>
  </si>
  <si>
    <t>PEDRO</t>
  </si>
  <si>
    <t>PRIOR</t>
  </si>
  <si>
    <t>SERRA</t>
  </si>
  <si>
    <t>XICU</t>
  </si>
  <si>
    <t>LLULL</t>
  </si>
  <si>
    <t>MIGUE</t>
  </si>
  <si>
    <t>TINO</t>
  </si>
  <si>
    <t>Int. Esq.</t>
  </si>
  <si>
    <t>BURJASSOT</t>
  </si>
  <si>
    <t>CATARROJA</t>
  </si>
  <si>
    <t>OLÍMPIC</t>
  </si>
  <si>
    <t>TORREVIEJA</t>
  </si>
  <si>
    <t>CREVILLENT</t>
  </si>
  <si>
    <t>NOVELDA</t>
  </si>
  <si>
    <t>ALACANT B</t>
  </si>
  <si>
    <t>LA NUCIA</t>
  </si>
  <si>
    <t>ELX ILICITANO</t>
  </si>
  <si>
    <t>GANDIA</t>
  </si>
  <si>
    <t>JUVENTUD Bº CRISTO</t>
  </si>
  <si>
    <t>RIBA-ROJA</t>
  </si>
  <si>
    <t>I</t>
  </si>
  <si>
    <t>E</t>
  </si>
  <si>
    <t>1-0</t>
  </si>
  <si>
    <t>4-0</t>
  </si>
  <si>
    <t>1-2</t>
  </si>
  <si>
    <t>0-2</t>
  </si>
  <si>
    <t>2-1</t>
  </si>
  <si>
    <t>0-1</t>
  </si>
  <si>
    <t>OLÍMIPIC</t>
  </si>
  <si>
    <t>S</t>
  </si>
  <si>
    <t>PUÇOL</t>
  </si>
  <si>
    <t>VILA-REAL C</t>
  </si>
  <si>
    <t>JOVE ESPANYOL</t>
  </si>
  <si>
    <t>J. ESPANYOL</t>
  </si>
  <si>
    <t>ONDA</t>
  </si>
  <si>
    <t>LEVANTE B</t>
  </si>
  <si>
    <t>TORRELLANO</t>
  </si>
  <si>
    <t>ELDENSE</t>
  </si>
  <si>
    <t>J. Bº CRISTO</t>
  </si>
  <si>
    <t>LLEVANT B</t>
  </si>
  <si>
    <t>3-1</t>
  </si>
  <si>
    <t>PRÒPIA PORTA</t>
  </si>
  <si>
    <t>PEPE AROCA</t>
  </si>
  <si>
    <t>JUANMI</t>
  </si>
  <si>
    <t>QUIQUE VIDAL</t>
  </si>
  <si>
    <t>PACO ESTARELLES</t>
  </si>
  <si>
    <t>2n entr</t>
  </si>
  <si>
    <t>Massatg</t>
  </si>
  <si>
    <t>XAVI CANDEL</t>
  </si>
  <si>
    <t>0-0</t>
  </si>
  <si>
    <t>BERNAT</t>
  </si>
  <si>
    <t>R</t>
  </si>
  <si>
    <t>B</t>
  </si>
  <si>
    <t>1-1</t>
  </si>
  <si>
    <t>2-0</t>
  </si>
  <si>
    <t>ELDENC</t>
  </si>
  <si>
    <t>ÁLEX</t>
  </si>
  <si>
    <t>ÁLVARO</t>
  </si>
  <si>
    <t>GABY</t>
  </si>
  <si>
    <t>NA</t>
  </si>
  <si>
    <t>Int. Dret</t>
  </si>
  <si>
    <t>1-5</t>
  </si>
  <si>
    <t>1-3</t>
  </si>
  <si>
    <t>0-3</t>
  </si>
  <si>
    <t>JOAN</t>
  </si>
  <si>
    <t>MAESTRE</t>
  </si>
  <si>
    <t>JUANAN</t>
  </si>
  <si>
    <t xml:space="preserve"> C</t>
  </si>
  <si>
    <t>EJEA</t>
  </si>
  <si>
    <t>Anada 1ª eliminatòria</t>
  </si>
  <si>
    <t>Tornada 1ª eliminatòria</t>
  </si>
  <si>
    <t>AYAMONTE</t>
  </si>
  <si>
    <t>Anada 3ª eliminatòria</t>
  </si>
  <si>
    <t>Tornada 3ª eliminatòria</t>
  </si>
  <si>
    <t>JEREZ</t>
  </si>
  <si>
    <t>3-0</t>
  </si>
  <si>
    <t>2-3</t>
  </si>
  <si>
    <t>JON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</si>
</sst>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5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.25"/>
      <color indexed="8"/>
      <name val="Arial"/>
      <family val="2"/>
    </font>
    <font>
      <sz val="12.75"/>
      <color indexed="8"/>
      <name val="Arial"/>
      <family val="2"/>
    </font>
    <font>
      <b/>
      <sz val="11.25"/>
      <color indexed="8"/>
      <name val="Arial"/>
      <family val="2"/>
    </font>
    <font>
      <sz val="14.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.75"/>
      <color indexed="8"/>
      <name val="Arial"/>
      <family val="2"/>
    </font>
    <font>
      <b/>
      <u val="single"/>
      <sz val="14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double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>
        <color indexed="63"/>
      </right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>
        <color indexed="63"/>
      </left>
      <right style="double"/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double"/>
      <right style="double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3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49" fontId="1" fillId="33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4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49" fontId="1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1" fillId="0" borderId="41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49" fontId="1" fillId="0" borderId="4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50" xfId="0" applyFont="1" applyFill="1" applyBorder="1" applyAlignment="1">
      <alignment horizontal="center" textRotation="90"/>
    </xf>
    <xf numFmtId="0" fontId="0" fillId="0" borderId="51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 quotePrefix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7" fillId="0" borderId="54" xfId="53" applyFont="1" applyFill="1" applyBorder="1" applyAlignment="1">
      <alignment horizontal="center"/>
      <protection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6" xfId="0" applyNumberFormat="1" applyFont="1" applyFill="1" applyBorder="1" applyAlignment="1">
      <alignment horizontal="center" textRotation="90"/>
    </xf>
    <xf numFmtId="49" fontId="0" fillId="0" borderId="57" xfId="0" applyNumberFormat="1" applyFill="1" applyBorder="1" applyAlignment="1">
      <alignment horizontal="center" textRotation="90"/>
    </xf>
    <xf numFmtId="49" fontId="0" fillId="0" borderId="58" xfId="0" applyNumberFormat="1" applyFill="1" applyBorder="1" applyAlignment="1">
      <alignment horizontal="center" textRotation="90"/>
    </xf>
    <xf numFmtId="49" fontId="0" fillId="0" borderId="59" xfId="0" applyNumberFormat="1" applyFill="1" applyBorder="1" applyAlignment="1">
      <alignment horizontal="center" textRotation="90"/>
    </xf>
    <xf numFmtId="49" fontId="0" fillId="0" borderId="60" xfId="0" applyNumberFormat="1" applyFill="1" applyBorder="1" applyAlignment="1">
      <alignment horizontal="center" textRotation="90"/>
    </xf>
    <xf numFmtId="49" fontId="0" fillId="0" borderId="15" xfId="0" applyNumberFormat="1" applyFill="1" applyBorder="1" applyAlignment="1">
      <alignment horizontal="center" textRotation="90"/>
    </xf>
    <xf numFmtId="49" fontId="0" fillId="0" borderId="29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 textRotation="90"/>
    </xf>
    <xf numFmtId="49" fontId="0" fillId="0" borderId="16" xfId="0" applyNumberFormat="1" applyFont="1" applyFill="1" applyBorder="1" applyAlignment="1">
      <alignment horizontal="center" textRotation="90"/>
    </xf>
    <xf numFmtId="49" fontId="0" fillId="0" borderId="17" xfId="0" applyNumberFormat="1" applyFont="1" applyFill="1" applyBorder="1" applyAlignment="1">
      <alignment horizontal="center" textRotation="90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7" fillId="0" borderId="56" xfId="53" applyFont="1" applyFill="1" applyBorder="1" applyAlignment="1">
      <alignment horizontal="center" wrapText="1"/>
      <protection/>
    </xf>
    <xf numFmtId="0" fontId="0" fillId="0" borderId="3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1" fillId="0" borderId="12" xfId="0" applyFont="1" applyFill="1" applyBorder="1" applyAlignment="1">
      <alignment horizontal="center" vertical="top" textRotation="90"/>
    </xf>
    <xf numFmtId="0" fontId="0" fillId="0" borderId="3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3" fillId="0" borderId="47" xfId="0" applyFont="1" applyFill="1" applyBorder="1" applyAlignment="1">
      <alignment horizontal="center" textRotation="90"/>
    </xf>
    <xf numFmtId="49" fontId="0" fillId="0" borderId="69" xfId="0" applyNumberFormat="1" applyFont="1" applyFill="1" applyBorder="1" applyAlignment="1">
      <alignment horizontal="center" textRotation="90"/>
    </xf>
    <xf numFmtId="49" fontId="1" fillId="0" borderId="0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3" fillId="0" borderId="14" xfId="0" applyFont="1" applyFill="1" applyBorder="1" applyAlignment="1">
      <alignment horizontal="center" textRotation="90"/>
    </xf>
    <xf numFmtId="0" fontId="0" fillId="0" borderId="14" xfId="0" applyFill="1" applyBorder="1" applyAlignment="1">
      <alignment/>
    </xf>
    <xf numFmtId="49" fontId="0" fillId="0" borderId="30" xfId="0" applyNumberFormat="1" applyFill="1" applyBorder="1" applyAlignment="1">
      <alignment horizontal="center" textRotation="90"/>
    </xf>
    <xf numFmtId="0" fontId="0" fillId="34" borderId="55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180" fontId="0" fillId="34" borderId="14" xfId="0" applyNumberFormat="1" applyFont="1" applyFill="1" applyBorder="1" applyAlignment="1">
      <alignment horizontal="center"/>
    </xf>
    <xf numFmtId="1" fontId="0" fillId="34" borderId="14" xfId="0" applyNumberFormat="1" applyFont="1" applyFill="1" applyBorder="1" applyAlignment="1" quotePrefix="1">
      <alignment horizontal="center"/>
    </xf>
    <xf numFmtId="0" fontId="0" fillId="34" borderId="52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1" fillId="0" borderId="50" xfId="0" applyFont="1" applyFill="1" applyBorder="1" applyAlignment="1">
      <alignment horizontal="center" textRotation="90"/>
    </xf>
    <xf numFmtId="0" fontId="3" fillId="34" borderId="14" xfId="0" applyFont="1" applyFill="1" applyBorder="1" applyAlignment="1">
      <alignment horizontal="center" textRotation="90"/>
    </xf>
    <xf numFmtId="0" fontId="0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74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" fillId="34" borderId="52" xfId="0" applyFont="1" applyFill="1" applyBorder="1" applyAlignment="1">
      <alignment horizontal="center" textRotation="90"/>
    </xf>
    <xf numFmtId="0" fontId="0" fillId="34" borderId="52" xfId="0" applyFill="1" applyBorder="1" applyAlignment="1">
      <alignment horizontal="center"/>
    </xf>
    <xf numFmtId="0" fontId="0" fillId="34" borderId="52" xfId="0" applyFill="1" applyBorder="1" applyAlignment="1">
      <alignment/>
    </xf>
    <xf numFmtId="0" fontId="0" fillId="34" borderId="47" xfId="0" applyFill="1" applyBorder="1" applyAlignment="1">
      <alignment horizontal="center"/>
    </xf>
    <xf numFmtId="0" fontId="0" fillId="34" borderId="75" xfId="0" applyFill="1" applyBorder="1" applyAlignment="1">
      <alignment/>
    </xf>
    <xf numFmtId="0" fontId="3" fillId="34" borderId="34" xfId="0" applyFont="1" applyFill="1" applyBorder="1" applyAlignment="1">
      <alignment horizontal="center" textRotation="90"/>
    </xf>
    <xf numFmtId="0" fontId="0" fillId="34" borderId="34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77" xfId="53" applyFont="1" applyFill="1" applyBorder="1" applyAlignment="1">
      <alignment horizontal="center" wrapText="1"/>
      <protection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44" xfId="0" applyFill="1" applyBorder="1" applyAlignment="1">
      <alignment/>
    </xf>
    <xf numFmtId="0" fontId="0" fillId="0" borderId="78" xfId="0" applyFont="1" applyFill="1" applyBorder="1" applyAlignment="1">
      <alignment horizontal="center"/>
    </xf>
    <xf numFmtId="0" fontId="0" fillId="34" borderId="78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34" borderId="78" xfId="0" applyFill="1" applyBorder="1" applyAlignment="1">
      <alignment horizontal="center"/>
    </xf>
    <xf numFmtId="0" fontId="0" fillId="34" borderId="67" xfId="0" applyFont="1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34" borderId="79" xfId="0" applyFill="1" applyBorder="1" applyAlignment="1">
      <alignment horizontal="center"/>
    </xf>
    <xf numFmtId="0" fontId="0" fillId="34" borderId="80" xfId="0" applyFill="1" applyBorder="1" applyAlignment="1">
      <alignment horizontal="center"/>
    </xf>
    <xf numFmtId="0" fontId="0" fillId="0" borderId="81" xfId="0" applyBorder="1" applyAlignment="1">
      <alignment horizontal="center"/>
    </xf>
    <xf numFmtId="0" fontId="3" fillId="0" borderId="76" xfId="0" applyFont="1" applyFill="1" applyBorder="1" applyAlignment="1">
      <alignment horizontal="center" textRotation="90"/>
    </xf>
    <xf numFmtId="0" fontId="3" fillId="34" borderId="50" xfId="0" applyFont="1" applyFill="1" applyBorder="1" applyAlignment="1">
      <alignment horizontal="center" textRotation="90"/>
    </xf>
    <xf numFmtId="0" fontId="3" fillId="0" borderId="50" xfId="0" applyFont="1" applyFill="1" applyBorder="1" applyAlignment="1">
      <alignment horizontal="center" textRotation="90"/>
    </xf>
    <xf numFmtId="49" fontId="0" fillId="0" borderId="0" xfId="0" applyNumberForma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3" fillId="0" borderId="82" xfId="0" applyFont="1" applyFill="1" applyBorder="1" applyAlignment="1">
      <alignment horizontal="center" textRotation="90"/>
    </xf>
    <xf numFmtId="0" fontId="0" fillId="0" borderId="82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7" fillId="0" borderId="83" xfId="53" applyFont="1" applyFill="1" applyBorder="1" applyAlignment="1">
      <alignment horizontal="center"/>
      <protection/>
    </xf>
    <xf numFmtId="0" fontId="7" fillId="0" borderId="84" xfId="53" applyFont="1" applyFill="1" applyBorder="1" applyAlignment="1">
      <alignment horizontal="center" wrapText="1"/>
      <protection/>
    </xf>
    <xf numFmtId="0" fontId="7" fillId="0" borderId="85" xfId="53" applyFont="1" applyFill="1" applyBorder="1" applyAlignment="1">
      <alignment horizontal="center" wrapText="1"/>
      <protection/>
    </xf>
    <xf numFmtId="0" fontId="0" fillId="0" borderId="85" xfId="0" applyFont="1" applyFill="1" applyBorder="1" applyAlignment="1">
      <alignment horizontal="center"/>
    </xf>
    <xf numFmtId="0" fontId="7" fillId="34" borderId="85" xfId="53" applyFont="1" applyFill="1" applyBorder="1" applyAlignment="1">
      <alignment horizontal="center" wrapText="1"/>
      <protection/>
    </xf>
    <xf numFmtId="0" fontId="0" fillId="0" borderId="86" xfId="0" applyFont="1" applyFill="1" applyBorder="1" applyAlignment="1">
      <alignment horizontal="center"/>
    </xf>
    <xf numFmtId="0" fontId="0" fillId="34" borderId="85" xfId="0" applyFont="1" applyFill="1" applyBorder="1" applyAlignment="1">
      <alignment horizontal="center"/>
    </xf>
    <xf numFmtId="0" fontId="8" fillId="34" borderId="85" xfId="53" applyFont="1" applyFill="1" applyBorder="1" applyAlignment="1">
      <alignment horizontal="center" wrapText="1"/>
      <protection/>
    </xf>
    <xf numFmtId="0" fontId="7" fillId="0" borderId="87" xfId="53" applyFont="1" applyFill="1" applyBorder="1" applyAlignment="1">
      <alignment horizontal="center" wrapText="1"/>
      <protection/>
    </xf>
    <xf numFmtId="0" fontId="0" fillId="34" borderId="88" xfId="0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textRotation="90"/>
    </xf>
    <xf numFmtId="0" fontId="0" fillId="0" borderId="89" xfId="0" applyFont="1" applyFill="1" applyBorder="1" applyAlignment="1">
      <alignment horizontal="center"/>
    </xf>
    <xf numFmtId="0" fontId="3" fillId="34" borderId="90" xfId="0" applyFont="1" applyFill="1" applyBorder="1" applyAlignment="1">
      <alignment horizontal="center" textRotation="90"/>
    </xf>
    <xf numFmtId="0" fontId="0" fillId="0" borderId="5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/>
    </xf>
    <xf numFmtId="0" fontId="8" fillId="34" borderId="87" xfId="53" applyFont="1" applyFill="1" applyBorder="1" applyAlignment="1">
      <alignment horizontal="center" wrapText="1"/>
      <protection/>
    </xf>
    <xf numFmtId="0" fontId="0" fillId="34" borderId="94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44" xfId="0" applyFont="1" applyFill="1" applyBorder="1" applyAlignment="1">
      <alignment horizontal="center"/>
    </xf>
    <xf numFmtId="0" fontId="7" fillId="36" borderId="63" xfId="0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6" borderId="52" xfId="0" applyFont="1" applyFill="1" applyBorder="1" applyAlignment="1">
      <alignment horizontal="center"/>
    </xf>
    <xf numFmtId="0" fontId="7" fillId="36" borderId="63" xfId="0" applyFont="1" applyFill="1" applyBorder="1" applyAlignment="1">
      <alignment/>
    </xf>
    <xf numFmtId="0" fontId="9" fillId="36" borderId="14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7" fillId="36" borderId="34" xfId="0" applyFont="1" applyFill="1" applyBorder="1" applyAlignment="1">
      <alignment horizontal="center"/>
    </xf>
    <xf numFmtId="0" fontId="7" fillId="36" borderId="0" xfId="0" applyFont="1" applyFill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63" xfId="0" applyFont="1" applyFill="1" applyBorder="1" applyAlignment="1">
      <alignment/>
    </xf>
    <xf numFmtId="0" fontId="7" fillId="0" borderId="7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 vertical="top"/>
    </xf>
    <xf numFmtId="0" fontId="7" fillId="35" borderId="14" xfId="0" applyFont="1" applyFill="1" applyBorder="1" applyAlignment="1">
      <alignment horizontal="center"/>
    </xf>
    <xf numFmtId="0" fontId="10" fillId="37" borderId="33" xfId="0" applyFont="1" applyFill="1" applyBorder="1" applyAlignment="1">
      <alignment horizontal="center"/>
    </xf>
    <xf numFmtId="0" fontId="11" fillId="38" borderId="14" xfId="0" applyFont="1" applyFill="1" applyBorder="1" applyAlignment="1">
      <alignment horizontal="center"/>
    </xf>
    <xf numFmtId="0" fontId="7" fillId="39" borderId="14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textRotation="90"/>
    </xf>
    <xf numFmtId="0" fontId="7" fillId="36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0" borderId="85" xfId="53" applyFont="1" applyFill="1" applyBorder="1" applyAlignment="1">
      <alignment horizontal="center" wrapText="1"/>
      <protection/>
    </xf>
    <xf numFmtId="0" fontId="7" fillId="36" borderId="52" xfId="0" applyFont="1" applyFill="1" applyBorder="1" applyAlignment="1">
      <alignment horizontal="center"/>
    </xf>
    <xf numFmtId="0" fontId="12" fillId="36" borderId="14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36" borderId="14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49" fontId="0" fillId="0" borderId="95" xfId="0" applyNumberFormat="1" applyFont="1" applyFill="1" applyBorder="1" applyAlignment="1">
      <alignment horizontal="center" textRotation="90"/>
    </xf>
    <xf numFmtId="0" fontId="0" fillId="0" borderId="91" xfId="0" applyFont="1" applyFill="1" applyBorder="1" applyAlignment="1">
      <alignment horizontal="center" textRotation="90"/>
    </xf>
    <xf numFmtId="0" fontId="7" fillId="36" borderId="5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 textRotation="90"/>
    </xf>
    <xf numFmtId="0" fontId="0" fillId="0" borderId="96" xfId="0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 textRotation="90"/>
    </xf>
    <xf numFmtId="49" fontId="0" fillId="0" borderId="22" xfId="0" applyNumberFormat="1" applyFont="1" applyFill="1" applyBorder="1" applyAlignment="1">
      <alignment horizontal="center" textRotation="90"/>
    </xf>
    <xf numFmtId="0" fontId="3" fillId="0" borderId="71" xfId="0" applyFont="1" applyFill="1" applyBorder="1" applyAlignment="1">
      <alignment horizontal="center" textRotation="90"/>
    </xf>
    <xf numFmtId="0" fontId="9" fillId="36" borderId="34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40" borderId="16" xfId="0" applyFont="1" applyFill="1" applyBorder="1" applyAlignment="1">
      <alignment horizontal="center"/>
    </xf>
    <xf numFmtId="1" fontId="0" fillId="41" borderId="14" xfId="0" applyNumberFormat="1" applyFont="1" applyFill="1" applyBorder="1" applyAlignment="1">
      <alignment horizontal="center"/>
    </xf>
    <xf numFmtId="1" fontId="0" fillId="40" borderId="14" xfId="0" applyNumberFormat="1" applyFont="1" applyFill="1" applyBorder="1" applyAlignment="1">
      <alignment horizontal="center"/>
    </xf>
    <xf numFmtId="0" fontId="7" fillId="40" borderId="14" xfId="0" applyFont="1" applyFill="1" applyBorder="1" applyAlignment="1">
      <alignment horizontal="center"/>
    </xf>
    <xf numFmtId="0" fontId="7" fillId="40" borderId="33" xfId="0" applyFont="1" applyFill="1" applyBorder="1" applyAlignment="1">
      <alignment horizontal="center"/>
    </xf>
    <xf numFmtId="1" fontId="0" fillId="40" borderId="10" xfId="0" applyNumberFormat="1" applyFont="1" applyFill="1" applyBorder="1" applyAlignment="1">
      <alignment horizontal="center" vertical="top"/>
    </xf>
    <xf numFmtId="0" fontId="0" fillId="41" borderId="16" xfId="0" applyFont="1" applyFill="1" applyBorder="1" applyAlignment="1">
      <alignment horizontal="center"/>
    </xf>
    <xf numFmtId="0" fontId="7" fillId="0" borderId="84" xfId="53" applyFont="1" applyFill="1" applyBorder="1" applyAlignment="1">
      <alignment horizontal="center" wrapText="1"/>
      <protection/>
    </xf>
    <xf numFmtId="49" fontId="3" fillId="0" borderId="97" xfId="0" applyNumberFormat="1" applyFont="1" applyFill="1" applyBorder="1" applyAlignment="1">
      <alignment horizontal="center"/>
    </xf>
    <xf numFmtId="49" fontId="3" fillId="0" borderId="65" xfId="0" applyNumberFormat="1" applyFont="1" applyFill="1" applyBorder="1" applyAlignment="1">
      <alignment horizontal="center"/>
    </xf>
    <xf numFmtId="49" fontId="3" fillId="0" borderId="57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 textRotation="90"/>
    </xf>
    <xf numFmtId="0" fontId="0" fillId="0" borderId="66" xfId="0" applyBorder="1" applyAlignment="1">
      <alignment horizontal="center" textRotation="90"/>
    </xf>
    <xf numFmtId="0" fontId="1" fillId="0" borderId="63" xfId="0" applyFont="1" applyFill="1" applyBorder="1" applyAlignment="1">
      <alignment horizontal="center" textRotation="90"/>
    </xf>
    <xf numFmtId="0" fontId="0" fillId="0" borderId="63" xfId="0" applyBorder="1" applyAlignment="1">
      <alignment horizontal="center" textRotation="90"/>
    </xf>
    <xf numFmtId="49" fontId="0" fillId="34" borderId="95" xfId="0" applyNumberFormat="1" applyFill="1" applyBorder="1" applyAlignment="1">
      <alignment horizontal="center" vertical="center"/>
    </xf>
    <xf numFmtId="49" fontId="0" fillId="34" borderId="98" xfId="0" applyNumberForma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34" borderId="52" xfId="0" applyNumberFormat="1" applyFont="1" applyFill="1" applyBorder="1" applyAlignment="1">
      <alignment horizontal="center" vertical="center"/>
    </xf>
    <xf numFmtId="49" fontId="0" fillId="34" borderId="99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34" borderId="99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49" fontId="0" fillId="0" borderId="72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49" fontId="0" fillId="34" borderId="15" xfId="0" applyNumberFormat="1" applyFill="1" applyBorder="1" applyAlignment="1">
      <alignment horizontal="center" vertical="center"/>
    </xf>
    <xf numFmtId="49" fontId="0" fillId="34" borderId="95" xfId="0" applyNumberFormat="1" applyFont="1" applyFill="1" applyBorder="1" applyAlignment="1">
      <alignment horizontal="center" vertical="center"/>
    </xf>
    <xf numFmtId="49" fontId="0" fillId="34" borderId="20" xfId="0" applyNumberFormat="1" applyFill="1" applyBorder="1" applyAlignment="1">
      <alignment horizontal="center" vertical="center"/>
    </xf>
    <xf numFmtId="49" fontId="0" fillId="0" borderId="95" xfId="0" applyNumberFormat="1" applyFont="1" applyFill="1" applyBorder="1" applyAlignment="1">
      <alignment horizontal="center" vertical="center"/>
    </xf>
    <xf numFmtId="49" fontId="0" fillId="0" borderId="98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99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95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0" fontId="1" fillId="34" borderId="60" xfId="0" applyFont="1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49" fontId="0" fillId="34" borderId="107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34" borderId="9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9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57" fillId="36" borderId="14" xfId="0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chartsheet" Target="chartsheets/sheet7.xml" /><Relationship Id="rId17" Type="http://schemas.openxmlformats.org/officeDocument/2006/relationships/worksheet" Target="worksheets/sheet10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Classificació Temporada 2009-10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175"/>
          <c:w val="0.8965"/>
          <c:h val="0.878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0">
                  <c:v>17</c:v>
                </c:pt>
                <c:pt idx="1">
                  <c:v>6</c:v>
                </c:pt>
                <c:pt idx="2">
                  <c:v>12</c:v>
                </c:pt>
                <c:pt idx="3">
                  <c:v>7</c:v>
                </c:pt>
                <c:pt idx="4">
                  <c:v>9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marker val="1"/>
        <c:axId val="35155272"/>
        <c:axId val="47961993"/>
      </c:lineChart>
      <c:catAx>
        <c:axId val="3515527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61993"/>
        <c:crossesAt val="0"/>
        <c:auto val="1"/>
        <c:lblOffset val="100"/>
        <c:tickLblSkip val="1"/>
        <c:noMultiLvlLbl val="0"/>
      </c:catAx>
      <c:valAx>
        <c:axId val="47961993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5527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497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75"/>
          <c:y val="0.22275"/>
          <c:w val="0.73825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marcats'!$B$50,'Gols marcats'!$D$50,'Gols marcats'!$F$50,'Gols marcats'!$H$50,'Gols marcats'!$J$50,'Gols marcats'!$L$50)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marcats'!$B$51,'Gols marcats'!$D$51,'Gols marcats'!$F$51,'Gols marcats'!$H$51,'Gols marcats'!$J$51,'Gols marcats'!$L$51)</c:f>
              <c:numCache>
                <c:ptCount val="6"/>
                <c:pt idx="0">
                  <c:v>9</c:v>
                </c:pt>
                <c:pt idx="1">
                  <c:v>9</c:v>
                </c:pt>
                <c:pt idx="2">
                  <c:v>6</c:v>
                </c:pt>
                <c:pt idx="3">
                  <c:v>12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</c:ser>
        <c:axId val="29004754"/>
        <c:axId val="59716195"/>
      </c:barChart>
      <c:catAx>
        <c:axId val="2900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6195"/>
        <c:crosses val="autoZero"/>
        <c:auto val="1"/>
        <c:lblOffset val="100"/>
        <c:tickLblSkip val="1"/>
        <c:noMultiLvlLbl val="0"/>
      </c:catAx>
      <c:valAx>
        <c:axId val="59716195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47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75"/>
          <c:y val="0.48725"/>
          <c:w val="0.1102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625"/>
          <c:w val="0.775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encaixats'!$B$50,'Gols encaixats'!$D$50,'Gols encaixats'!$F$50,'Gols encaixats'!$H$50,'Gols encaixats'!$J$50,'Gols encaixats'!$L$50)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encaixats'!$B$51,'Gols encaixats'!$D$51,'Gols encaixats'!$F$51,'Gols encaixats'!$H$51,'Gols encaixats'!$J$51,'Gols encaixats'!$L$51)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axId val="574844"/>
        <c:axId val="5173597"/>
      </c:barChart>
      <c:catAx>
        <c:axId val="574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3597"/>
        <c:crosses val="autoZero"/>
        <c:auto val="1"/>
        <c:lblOffset val="100"/>
        <c:tickLblSkip val="1"/>
        <c:noMultiLvlLbl val="0"/>
      </c:catAx>
      <c:valAx>
        <c:axId val="5173597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9"/>
          <c:w val="0.974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marcats'!$B$53,'Gols marcats'!$C$53)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marcats'!$B$54,'Gols marcats'!$C$54)</c:f>
              <c:numCache>
                <c:ptCount val="2"/>
                <c:pt idx="0">
                  <c:v>24</c:v>
                </c:pt>
                <c:pt idx="1">
                  <c:v>28</c:v>
                </c:pt>
              </c:numCache>
            </c:numRef>
          </c:val>
        </c:ser>
        <c:axId val="46562374"/>
        <c:axId val="16408183"/>
      </c:barChart>
      <c:catAx>
        <c:axId val="46562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08183"/>
        <c:crosses val="autoZero"/>
        <c:auto val="1"/>
        <c:lblOffset val="100"/>
        <c:tickLblSkip val="1"/>
        <c:noMultiLvlLbl val="0"/>
      </c:catAx>
      <c:valAx>
        <c:axId val="16408183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623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marcats'!$E$53:$G$53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marcats'!$E$54:$G$54</c:f>
              <c:numCache>
                <c:ptCount val="3"/>
                <c:pt idx="0">
                  <c:v>21</c:v>
                </c:pt>
                <c:pt idx="1">
                  <c:v>17</c:v>
                </c:pt>
                <c:pt idx="2">
                  <c:v>14</c:v>
                </c:pt>
              </c:numCache>
            </c:numRef>
          </c:val>
        </c:ser>
        <c:axId val="13455920"/>
        <c:axId val="53994417"/>
      </c:barChart>
      <c:catAx>
        <c:axId val="1345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94417"/>
        <c:crosses val="autoZero"/>
        <c:auto val="1"/>
        <c:lblOffset val="100"/>
        <c:tickLblSkip val="1"/>
        <c:noMultiLvlLbl val="0"/>
      </c:catAx>
      <c:valAx>
        <c:axId val="53994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59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175"/>
          <c:w val="0.979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encaixats'!$B$53:$C$53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encaixats'!$B$54:$C$54</c:f>
              <c:numCache>
                <c:ptCount val="2"/>
                <c:pt idx="0">
                  <c:v>19</c:v>
                </c:pt>
                <c:pt idx="1">
                  <c:v>10</c:v>
                </c:pt>
              </c:numCache>
            </c:numRef>
          </c:val>
        </c:ser>
        <c:axId val="16187706"/>
        <c:axId val="11471627"/>
      </c:barChart>
      <c:catAx>
        <c:axId val="16187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1627"/>
        <c:crosses val="autoZero"/>
        <c:auto val="1"/>
        <c:lblOffset val="100"/>
        <c:tickLblSkip val="1"/>
        <c:noMultiLvlLbl val="0"/>
      </c:catAx>
      <c:valAx>
        <c:axId val="11471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77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175"/>
          <c:w val="0.979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encaixats'!$E$53:$G$53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encaixats'!$E$54:$G$54</c:f>
              <c:numCache>
                <c:ptCount val="3"/>
                <c:pt idx="0">
                  <c:v>8</c:v>
                </c:pt>
                <c:pt idx="1">
                  <c:v>9</c:v>
                </c:pt>
                <c:pt idx="2">
                  <c:v>12</c:v>
                </c:pt>
              </c:numCache>
            </c:numRef>
          </c:val>
        </c:ser>
        <c:axId val="36135780"/>
        <c:axId val="56786565"/>
      </c:barChart>
      <c:catAx>
        <c:axId val="36135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86565"/>
        <c:crosses val="autoZero"/>
        <c:auto val="1"/>
        <c:lblOffset val="100"/>
        <c:tickLblSkip val="1"/>
        <c:noMultiLvlLbl val="0"/>
      </c:catAx>
      <c:valAx>
        <c:axId val="56786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357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73"/>
  <sheetViews>
    <sheetView tabSelected="1" zoomScale="70" zoomScaleNormal="70" zoomScalePageLayoutView="0" workbookViewId="0" topLeftCell="A1">
      <pane xSplit="1" topLeftCell="B1" activePane="topRight" state="frozen"/>
      <selection pane="topLeft" activeCell="A8" sqref="A8"/>
      <selection pane="topRight" activeCell="J7" sqref="J7"/>
    </sheetView>
  </sheetViews>
  <sheetFormatPr defaultColWidth="0" defaultRowHeight="12.75"/>
  <cols>
    <col min="1" max="1" width="19.140625" style="77" customWidth="1"/>
    <col min="2" max="2" width="9.57421875" style="2" customWidth="1"/>
    <col min="3" max="8" width="4.28125" style="2" customWidth="1"/>
    <col min="9" max="9" width="6.57421875" style="2" customWidth="1"/>
    <col min="10" max="10" width="8.140625" style="2" customWidth="1"/>
    <col min="11" max="11" width="6.7109375" style="2" customWidth="1"/>
    <col min="12" max="20" width="4.28125" style="2" customWidth="1"/>
    <col min="21" max="21" width="4.140625" style="2" hidden="1" customWidth="1"/>
    <col min="22" max="22" width="4.7109375" style="2" customWidth="1"/>
    <col min="23" max="23" width="9.14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67" width="4.00390625" style="2" customWidth="1"/>
    <col min="68" max="68" width="9.7109375" style="2" customWidth="1"/>
    <col min="69" max="71" width="4.140625" style="2" customWidth="1"/>
    <col min="72" max="72" width="4.00390625" style="2" customWidth="1"/>
    <col min="73" max="73" width="5.00390625" style="2" customWidth="1"/>
    <col min="74" max="74" width="4.00390625" style="2" customWidth="1"/>
    <col min="75" max="75" width="4.140625" style="2" customWidth="1"/>
    <col min="76" max="76" width="4.00390625" style="2" customWidth="1"/>
    <col min="77" max="77" width="4.140625" style="2" customWidth="1"/>
    <col min="78" max="79" width="4.00390625" style="2" customWidth="1"/>
    <col min="80" max="80" width="4.140625" style="2" customWidth="1"/>
    <col min="81" max="81" width="4.00390625" style="2" customWidth="1"/>
    <col min="82" max="85" width="4.140625" style="2" customWidth="1"/>
    <col min="86" max="87" width="4.421875" style="2" customWidth="1"/>
    <col min="88" max="88" width="4.28125" style="2" customWidth="1"/>
    <col min="89" max="89" width="4.00390625" style="2" customWidth="1"/>
    <col min="90" max="90" width="4.140625" style="2" customWidth="1"/>
    <col min="91" max="91" width="4.00390625" style="2" customWidth="1"/>
    <col min="92" max="92" width="4.28125" style="2" customWidth="1"/>
    <col min="93" max="93" width="4.00390625" style="2" customWidth="1"/>
    <col min="94" max="95" width="4.140625" style="2" customWidth="1"/>
    <col min="96" max="96" width="4.00390625" style="2" customWidth="1"/>
    <col min="97" max="97" width="4.140625" style="2" customWidth="1"/>
    <col min="98" max="98" width="4.00390625" style="2" customWidth="1"/>
    <col min="99" max="99" width="4.140625" style="2" customWidth="1"/>
    <col min="100" max="100" width="4.00390625" style="2" customWidth="1"/>
    <col min="101" max="101" width="4.140625" style="2" customWidth="1"/>
    <col min="102" max="112" width="4.00390625" style="2" customWidth="1"/>
    <col min="113" max="113" width="6.421875" style="3" customWidth="1"/>
    <col min="114" max="114" width="4.140625" style="2" customWidth="1"/>
    <col min="115" max="115" width="4.00390625" style="2" customWidth="1"/>
    <col min="116" max="116" width="4.140625" style="2" customWidth="1"/>
    <col min="117" max="117" width="4.00390625" style="2" customWidth="1"/>
    <col min="118" max="118" width="4.140625" style="2" customWidth="1"/>
    <col min="119" max="119" width="4.00390625" style="2" customWidth="1"/>
    <col min="120" max="120" width="4.140625" style="2" customWidth="1"/>
    <col min="121" max="121" width="4.00390625" style="2" customWidth="1"/>
    <col min="122" max="122" width="4.140625" style="2" customWidth="1"/>
    <col min="123" max="124" width="4.00390625" style="2" customWidth="1"/>
    <col min="125" max="125" width="4.140625" style="2" customWidth="1"/>
    <col min="126" max="126" width="4.00390625" style="2" customWidth="1"/>
    <col min="127" max="127" width="4.140625" style="2" customWidth="1"/>
    <col min="128" max="129" width="4.00390625" style="2" customWidth="1"/>
    <col min="130" max="130" width="4.140625" style="2" customWidth="1"/>
    <col min="131" max="131" width="4.00390625" style="2" customWidth="1"/>
    <col min="132" max="132" width="4.140625" style="2" customWidth="1"/>
    <col min="133" max="133" width="4.00390625" style="2" customWidth="1"/>
    <col min="134" max="134" width="4.140625" style="2" customWidth="1"/>
    <col min="135" max="135" width="4.00390625" style="2" customWidth="1"/>
    <col min="136" max="136" width="4.140625" style="2" customWidth="1"/>
    <col min="137" max="137" width="4.00390625" style="2" customWidth="1"/>
    <col min="138" max="139" width="4.140625" style="2" customWidth="1"/>
    <col min="140" max="140" width="4.00390625" style="2" customWidth="1"/>
    <col min="141" max="141" width="4.140625" style="2" customWidth="1"/>
    <col min="142" max="142" width="4.00390625" style="2" customWidth="1"/>
    <col min="143" max="143" width="4.140625" style="2" customWidth="1"/>
    <col min="144" max="155" width="4.00390625" style="2" customWidth="1"/>
    <col min="156" max="157" width="4.140625" style="0" customWidth="1"/>
    <col min="158" max="158" width="12.8515625" style="2" customWidth="1"/>
    <col min="159" max="159" width="4.140625" style="2" customWidth="1"/>
    <col min="160" max="160" width="4.00390625" style="2" customWidth="1"/>
    <col min="161" max="161" width="4.140625" style="2" customWidth="1"/>
    <col min="162" max="162" width="4.00390625" style="2" customWidth="1"/>
    <col min="163" max="163" width="4.140625" style="2" customWidth="1"/>
    <col min="164" max="164" width="4.00390625" style="2" customWidth="1"/>
    <col min="165" max="165" width="4.140625" style="2" customWidth="1"/>
    <col min="166" max="166" width="4.00390625" style="2" customWidth="1"/>
    <col min="167" max="167" width="4.140625" style="2" customWidth="1"/>
    <col min="168" max="169" width="4.00390625" style="2" customWidth="1"/>
    <col min="170" max="170" width="4.140625" style="2" customWidth="1"/>
    <col min="171" max="171" width="4.00390625" style="2" customWidth="1"/>
    <col min="172" max="172" width="4.140625" style="2" customWidth="1"/>
    <col min="173" max="174" width="4.00390625" style="2" customWidth="1"/>
    <col min="175" max="175" width="4.140625" style="2" customWidth="1"/>
    <col min="176" max="176" width="4.00390625" style="2" customWidth="1"/>
    <col min="177" max="177" width="4.140625" style="2" customWidth="1"/>
    <col min="178" max="178" width="4.00390625" style="2" customWidth="1"/>
    <col min="179" max="179" width="4.140625" style="2" customWidth="1"/>
    <col min="180" max="180" width="4.00390625" style="2" customWidth="1"/>
    <col min="181" max="181" width="4.140625" style="2" customWidth="1"/>
    <col min="182" max="182" width="4.00390625" style="2" customWidth="1"/>
    <col min="183" max="184" width="4.140625" style="2" customWidth="1"/>
    <col min="185" max="185" width="4.00390625" style="2" customWidth="1"/>
    <col min="186" max="186" width="4.140625" style="2" customWidth="1"/>
    <col min="187" max="187" width="4.00390625" style="2" customWidth="1"/>
    <col min="188" max="188" width="4.140625" style="2" customWidth="1"/>
    <col min="189" max="202" width="4.00390625" style="2" customWidth="1"/>
    <col min="203" max="204" width="4.00390625" style="2" hidden="1" customWidth="1"/>
    <col min="205" max="16384" width="0" style="61" hidden="1" customWidth="1"/>
  </cols>
  <sheetData>
    <row r="1" spans="9:11" ht="13.5" thickBot="1">
      <c r="I1" s="2">
        <f>(90*K1)</f>
        <v>3960</v>
      </c>
      <c r="K1" s="2">
        <v>44</v>
      </c>
    </row>
    <row r="2" spans="1:250" s="85" customFormat="1" ht="25.5" customHeight="1" thickBot="1" thickTop="1">
      <c r="A2" s="78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86" t="s">
        <v>77</v>
      </c>
      <c r="P2" s="287"/>
      <c r="Q2" s="288"/>
      <c r="R2" s="80"/>
      <c r="S2" s="80"/>
      <c r="T2" s="80"/>
      <c r="U2" s="80"/>
      <c r="V2" s="81"/>
      <c r="W2" s="82"/>
      <c r="X2" s="131" t="s">
        <v>120</v>
      </c>
      <c r="Y2" s="132" t="s">
        <v>121</v>
      </c>
      <c r="Z2" s="132" t="s">
        <v>122</v>
      </c>
      <c r="AA2" s="132" t="s">
        <v>122</v>
      </c>
      <c r="AB2" s="132" t="s">
        <v>147</v>
      </c>
      <c r="AC2" s="132" t="s">
        <v>123</v>
      </c>
      <c r="AD2" s="132" t="s">
        <v>124</v>
      </c>
      <c r="AE2" s="132" t="s">
        <v>125</v>
      </c>
      <c r="AF2" s="132" t="s">
        <v>138</v>
      </c>
      <c r="AG2" s="132" t="s">
        <v>124</v>
      </c>
      <c r="AH2" s="132" t="s">
        <v>122</v>
      </c>
      <c r="AI2" s="132" t="s">
        <v>120</v>
      </c>
      <c r="AJ2" s="132" t="s">
        <v>120</v>
      </c>
      <c r="AK2" s="132" t="s">
        <v>151</v>
      </c>
      <c r="AL2" s="132" t="s">
        <v>152</v>
      </c>
      <c r="AM2" s="132" t="s">
        <v>123</v>
      </c>
      <c r="AN2" s="132" t="s">
        <v>120</v>
      </c>
      <c r="AO2" s="132" t="s">
        <v>147</v>
      </c>
      <c r="AP2" s="132" t="s">
        <v>152</v>
      </c>
      <c r="AQ2" s="132" t="s">
        <v>122</v>
      </c>
      <c r="AR2" s="132" t="s">
        <v>125</v>
      </c>
      <c r="AS2" s="132" t="s">
        <v>125</v>
      </c>
      <c r="AT2" s="132" t="s">
        <v>120</v>
      </c>
      <c r="AU2" s="132" t="s">
        <v>151</v>
      </c>
      <c r="AV2" s="132" t="s">
        <v>122</v>
      </c>
      <c r="AW2" s="132" t="s">
        <v>151</v>
      </c>
      <c r="AX2" s="132" t="s">
        <v>147</v>
      </c>
      <c r="AY2" s="132" t="s">
        <v>159</v>
      </c>
      <c r="AZ2" s="132" t="s">
        <v>160</v>
      </c>
      <c r="BA2" s="132" t="s">
        <v>161</v>
      </c>
      <c r="BB2" s="132" t="s">
        <v>147</v>
      </c>
      <c r="BC2" s="132" t="s">
        <v>147</v>
      </c>
      <c r="BD2" s="132" t="s">
        <v>123</v>
      </c>
      <c r="BE2" s="132" t="s">
        <v>122</v>
      </c>
      <c r="BF2" s="132" t="s">
        <v>120</v>
      </c>
      <c r="BG2" s="132" t="s">
        <v>161</v>
      </c>
      <c r="BH2" s="132" t="s">
        <v>151</v>
      </c>
      <c r="BI2" s="132" t="s">
        <v>161</v>
      </c>
      <c r="BJ2" s="132" t="s">
        <v>151</v>
      </c>
      <c r="BK2" s="132" t="s">
        <v>147</v>
      </c>
      <c r="BL2" s="132" t="s">
        <v>147</v>
      </c>
      <c r="BM2" s="265" t="s">
        <v>120</v>
      </c>
      <c r="BN2" s="132" t="s">
        <v>173</v>
      </c>
      <c r="BO2" s="251" t="s">
        <v>174</v>
      </c>
      <c r="BP2" s="82"/>
      <c r="BQ2" s="84" t="str">
        <f aca="true" t="shared" si="0" ref="BQ2:BZ3">X2</f>
        <v>1-0</v>
      </c>
      <c r="BR2" s="83" t="str">
        <f t="shared" si="0"/>
        <v>4-0</v>
      </c>
      <c r="BS2" s="83" t="str">
        <f t="shared" si="0"/>
        <v>1-2</v>
      </c>
      <c r="BT2" s="83" t="str">
        <f t="shared" si="0"/>
        <v>1-2</v>
      </c>
      <c r="BU2" s="83" t="str">
        <f t="shared" si="0"/>
        <v>0-0</v>
      </c>
      <c r="BV2" s="83" t="str">
        <f t="shared" si="0"/>
        <v>0-2</v>
      </c>
      <c r="BW2" s="83" t="str">
        <f t="shared" si="0"/>
        <v>2-1</v>
      </c>
      <c r="BX2" s="83" t="str">
        <f t="shared" si="0"/>
        <v>0-1</v>
      </c>
      <c r="BY2" s="83" t="str">
        <f t="shared" si="0"/>
        <v>3-1</v>
      </c>
      <c r="BZ2" s="83" t="str">
        <f t="shared" si="0"/>
        <v>2-1</v>
      </c>
      <c r="CA2" s="83" t="str">
        <f aca="true" t="shared" si="1" ref="CA2:CF3">AH2</f>
        <v>1-2</v>
      </c>
      <c r="CB2" s="83" t="str">
        <f t="shared" si="1"/>
        <v>1-0</v>
      </c>
      <c r="CC2" s="83" t="str">
        <f t="shared" si="1"/>
        <v>1-0</v>
      </c>
      <c r="CD2" s="83" t="str">
        <f t="shared" si="1"/>
        <v>1-1</v>
      </c>
      <c r="CE2" s="83" t="str">
        <f t="shared" si="1"/>
        <v>2-0</v>
      </c>
      <c r="CF2" s="83" t="str">
        <f aca="true" t="shared" si="2" ref="CF2:DF2">AM2</f>
        <v>0-2</v>
      </c>
      <c r="CG2" s="83" t="str">
        <f t="shared" si="2"/>
        <v>1-0</v>
      </c>
      <c r="CH2" s="83" t="str">
        <f t="shared" si="2"/>
        <v>0-0</v>
      </c>
      <c r="CI2" s="83" t="str">
        <f t="shared" si="2"/>
        <v>2-0</v>
      </c>
      <c r="CJ2" s="83" t="str">
        <f t="shared" si="2"/>
        <v>1-2</v>
      </c>
      <c r="CK2" s="83" t="str">
        <f t="shared" si="2"/>
        <v>0-1</v>
      </c>
      <c r="CL2" s="83" t="str">
        <f t="shared" si="2"/>
        <v>0-1</v>
      </c>
      <c r="CM2" s="83" t="str">
        <f t="shared" si="2"/>
        <v>1-0</v>
      </c>
      <c r="CN2" s="83" t="str">
        <f t="shared" si="2"/>
        <v>1-1</v>
      </c>
      <c r="CO2" s="83" t="str">
        <f t="shared" si="2"/>
        <v>1-2</v>
      </c>
      <c r="CP2" s="83" t="str">
        <f t="shared" si="2"/>
        <v>1-1</v>
      </c>
      <c r="CQ2" s="83" t="str">
        <f t="shared" si="2"/>
        <v>0-0</v>
      </c>
      <c r="CR2" s="83" t="str">
        <f t="shared" si="2"/>
        <v>1-5</v>
      </c>
      <c r="CS2" s="83" t="str">
        <f t="shared" si="2"/>
        <v>1-3</v>
      </c>
      <c r="CT2" s="83" t="str">
        <f t="shared" si="2"/>
        <v>0-3</v>
      </c>
      <c r="CU2" s="83" t="str">
        <f t="shared" si="2"/>
        <v>0-0</v>
      </c>
      <c r="CV2" s="83" t="str">
        <f t="shared" si="2"/>
        <v>0-0</v>
      </c>
      <c r="CW2" s="83" t="str">
        <f t="shared" si="2"/>
        <v>0-2</v>
      </c>
      <c r="CX2" s="83" t="str">
        <f t="shared" si="2"/>
        <v>1-2</v>
      </c>
      <c r="CY2" s="83" t="str">
        <f t="shared" si="2"/>
        <v>1-0</v>
      </c>
      <c r="CZ2" s="83" t="str">
        <f t="shared" si="2"/>
        <v>0-3</v>
      </c>
      <c r="DA2" s="83" t="str">
        <f t="shared" si="2"/>
        <v>1-1</v>
      </c>
      <c r="DB2" s="83" t="str">
        <f t="shared" si="2"/>
        <v>0-3</v>
      </c>
      <c r="DC2" s="83" t="str">
        <f t="shared" si="2"/>
        <v>1-1</v>
      </c>
      <c r="DD2" s="83" t="str">
        <f t="shared" si="2"/>
        <v>0-0</v>
      </c>
      <c r="DE2" s="83" t="str">
        <f t="shared" si="2"/>
        <v>0-0</v>
      </c>
      <c r="DF2" s="83" t="str">
        <f t="shared" si="2"/>
        <v>1-0</v>
      </c>
      <c r="DG2" s="83" t="str">
        <f>BN2</f>
        <v>3-0</v>
      </c>
      <c r="DH2" s="83" t="str">
        <f>BO2</f>
        <v>2-3</v>
      </c>
      <c r="DI2" s="82"/>
      <c r="DJ2" s="84" t="str">
        <f aca="true" t="shared" si="3" ref="DJ2:DS3">BQ2</f>
        <v>1-0</v>
      </c>
      <c r="DK2" s="83" t="str">
        <f t="shared" si="3"/>
        <v>4-0</v>
      </c>
      <c r="DL2" s="83" t="str">
        <f t="shared" si="3"/>
        <v>1-2</v>
      </c>
      <c r="DM2" s="83" t="str">
        <f t="shared" si="3"/>
        <v>1-2</v>
      </c>
      <c r="DN2" s="83" t="str">
        <f t="shared" si="3"/>
        <v>0-0</v>
      </c>
      <c r="DO2" s="83" t="str">
        <f t="shared" si="3"/>
        <v>0-2</v>
      </c>
      <c r="DP2" s="83" t="str">
        <f t="shared" si="3"/>
        <v>2-1</v>
      </c>
      <c r="DQ2" s="83" t="str">
        <f t="shared" si="3"/>
        <v>0-1</v>
      </c>
      <c r="DR2" s="83" t="str">
        <f t="shared" si="3"/>
        <v>3-1</v>
      </c>
      <c r="DS2" s="83" t="str">
        <f t="shared" si="3"/>
        <v>2-1</v>
      </c>
      <c r="DT2" s="83" t="str">
        <f aca="true" t="shared" si="4" ref="DT2:EA3">CA2</f>
        <v>1-2</v>
      </c>
      <c r="DU2" s="83" t="str">
        <f t="shared" si="4"/>
        <v>1-0</v>
      </c>
      <c r="DV2" s="83" t="str">
        <f t="shared" si="4"/>
        <v>1-0</v>
      </c>
      <c r="DW2" s="83" t="str">
        <f t="shared" si="4"/>
        <v>1-1</v>
      </c>
      <c r="DX2" s="83" t="str">
        <f t="shared" si="4"/>
        <v>2-0</v>
      </c>
      <c r="DY2" s="83" t="str">
        <f t="shared" si="4"/>
        <v>0-2</v>
      </c>
      <c r="DZ2" s="83" t="str">
        <f aca="true" t="shared" si="5" ref="DZ2:FA2">CG2</f>
        <v>1-0</v>
      </c>
      <c r="EA2" s="83" t="str">
        <f t="shared" si="5"/>
        <v>0-0</v>
      </c>
      <c r="EB2" s="83" t="str">
        <f t="shared" si="5"/>
        <v>2-0</v>
      </c>
      <c r="EC2" s="83" t="str">
        <f t="shared" si="5"/>
        <v>1-2</v>
      </c>
      <c r="ED2" s="83" t="str">
        <f t="shared" si="5"/>
        <v>0-1</v>
      </c>
      <c r="EE2" s="83" t="str">
        <f t="shared" si="5"/>
        <v>0-1</v>
      </c>
      <c r="EF2" s="83" t="str">
        <f t="shared" si="5"/>
        <v>1-0</v>
      </c>
      <c r="EG2" s="83" t="str">
        <f t="shared" si="5"/>
        <v>1-1</v>
      </c>
      <c r="EH2" s="83" t="str">
        <f t="shared" si="5"/>
        <v>1-2</v>
      </c>
      <c r="EI2" s="83" t="str">
        <f t="shared" si="5"/>
        <v>1-1</v>
      </c>
      <c r="EJ2" s="83" t="str">
        <f t="shared" si="5"/>
        <v>0-0</v>
      </c>
      <c r="EK2" s="83" t="str">
        <f t="shared" si="5"/>
        <v>1-5</v>
      </c>
      <c r="EL2" s="83" t="str">
        <f t="shared" si="5"/>
        <v>1-3</v>
      </c>
      <c r="EM2" s="83" t="str">
        <f t="shared" si="5"/>
        <v>0-3</v>
      </c>
      <c r="EN2" s="83" t="str">
        <f t="shared" si="5"/>
        <v>0-0</v>
      </c>
      <c r="EO2" s="83" t="str">
        <f t="shared" si="5"/>
        <v>0-0</v>
      </c>
      <c r="EP2" s="83" t="str">
        <f t="shared" si="5"/>
        <v>0-2</v>
      </c>
      <c r="EQ2" s="83" t="str">
        <f t="shared" si="5"/>
        <v>1-2</v>
      </c>
      <c r="ER2" s="83" t="str">
        <f t="shared" si="5"/>
        <v>1-0</v>
      </c>
      <c r="ES2" s="83" t="str">
        <f t="shared" si="5"/>
        <v>0-3</v>
      </c>
      <c r="ET2" s="83" t="str">
        <f t="shared" si="5"/>
        <v>1-1</v>
      </c>
      <c r="EU2" s="83" t="str">
        <f t="shared" si="5"/>
        <v>0-3</v>
      </c>
      <c r="EV2" s="83" t="str">
        <f t="shared" si="5"/>
        <v>1-1</v>
      </c>
      <c r="EW2" s="83" t="str">
        <f t="shared" si="5"/>
        <v>0-0</v>
      </c>
      <c r="EX2" s="83" t="str">
        <f t="shared" si="5"/>
        <v>0-0</v>
      </c>
      <c r="EY2" s="83" t="str">
        <f t="shared" si="5"/>
        <v>1-0</v>
      </c>
      <c r="EZ2" s="83" t="str">
        <f t="shared" si="5"/>
        <v>3-0</v>
      </c>
      <c r="FA2" s="83" t="str">
        <f t="shared" si="5"/>
        <v>2-3</v>
      </c>
      <c r="FB2" s="82"/>
      <c r="FC2" s="84" t="str">
        <f aca="true" t="shared" si="6" ref="FC2:FL3">DJ2</f>
        <v>1-0</v>
      </c>
      <c r="FD2" s="83" t="str">
        <f t="shared" si="6"/>
        <v>4-0</v>
      </c>
      <c r="FE2" s="83" t="str">
        <f t="shared" si="6"/>
        <v>1-2</v>
      </c>
      <c r="FF2" s="83" t="str">
        <f t="shared" si="6"/>
        <v>1-2</v>
      </c>
      <c r="FG2" s="83" t="str">
        <f t="shared" si="6"/>
        <v>0-0</v>
      </c>
      <c r="FH2" s="83" t="str">
        <f t="shared" si="6"/>
        <v>0-2</v>
      </c>
      <c r="FI2" s="83" t="str">
        <f t="shared" si="6"/>
        <v>2-1</v>
      </c>
      <c r="FJ2" s="83" t="str">
        <f t="shared" si="6"/>
        <v>0-1</v>
      </c>
      <c r="FK2" s="83" t="str">
        <f t="shared" si="6"/>
        <v>3-1</v>
      </c>
      <c r="FL2" s="83" t="str">
        <f t="shared" si="6"/>
        <v>2-1</v>
      </c>
      <c r="FM2" s="83" t="str">
        <f aca="true" t="shared" si="7" ref="FM2:FV3">DT2</f>
        <v>1-2</v>
      </c>
      <c r="FN2" s="83" t="str">
        <f t="shared" si="7"/>
        <v>1-0</v>
      </c>
      <c r="FO2" s="83" t="str">
        <f t="shared" si="7"/>
        <v>1-0</v>
      </c>
      <c r="FP2" s="83" t="str">
        <f t="shared" si="7"/>
        <v>1-1</v>
      </c>
      <c r="FQ2" s="83" t="str">
        <f t="shared" si="7"/>
        <v>2-0</v>
      </c>
      <c r="FR2" s="83" t="str">
        <f t="shared" si="7"/>
        <v>0-2</v>
      </c>
      <c r="FS2" s="83" t="str">
        <f t="shared" si="7"/>
        <v>1-0</v>
      </c>
      <c r="FT2" s="83" t="str">
        <f t="shared" si="7"/>
        <v>0-0</v>
      </c>
      <c r="FU2" s="83" t="str">
        <f t="shared" si="7"/>
        <v>2-0</v>
      </c>
      <c r="FV2" s="83" t="str">
        <f t="shared" si="7"/>
        <v>1-2</v>
      </c>
      <c r="FW2" s="83" t="str">
        <f aca="true" t="shared" si="8" ref="FW2:GF3">ED2</f>
        <v>0-1</v>
      </c>
      <c r="FX2" s="83" t="str">
        <f t="shared" si="8"/>
        <v>0-1</v>
      </c>
      <c r="FY2" s="83" t="str">
        <f t="shared" si="8"/>
        <v>1-0</v>
      </c>
      <c r="FZ2" s="83" t="str">
        <f t="shared" si="8"/>
        <v>1-1</v>
      </c>
      <c r="GA2" s="83" t="str">
        <f t="shared" si="8"/>
        <v>1-2</v>
      </c>
      <c r="GB2" s="83" t="str">
        <f t="shared" si="8"/>
        <v>1-1</v>
      </c>
      <c r="GC2" s="83" t="str">
        <f t="shared" si="8"/>
        <v>0-0</v>
      </c>
      <c r="GD2" s="83" t="str">
        <f t="shared" si="8"/>
        <v>1-5</v>
      </c>
      <c r="GE2" s="83" t="str">
        <f t="shared" si="8"/>
        <v>1-3</v>
      </c>
      <c r="GF2" s="83" t="str">
        <f t="shared" si="8"/>
        <v>0-3</v>
      </c>
      <c r="GG2" s="83" t="str">
        <f aca="true" t="shared" si="9" ref="GG2:GP3">EN2</f>
        <v>0-0</v>
      </c>
      <c r="GH2" s="83" t="str">
        <f t="shared" si="9"/>
        <v>0-0</v>
      </c>
      <c r="GI2" s="83" t="str">
        <f t="shared" si="9"/>
        <v>0-2</v>
      </c>
      <c r="GJ2" s="83" t="str">
        <f t="shared" si="9"/>
        <v>1-2</v>
      </c>
      <c r="GK2" s="83" t="str">
        <f t="shared" si="9"/>
        <v>1-0</v>
      </c>
      <c r="GL2" s="83" t="str">
        <f t="shared" si="9"/>
        <v>0-3</v>
      </c>
      <c r="GM2" s="83" t="str">
        <f t="shared" si="9"/>
        <v>1-1</v>
      </c>
      <c r="GN2" s="83" t="str">
        <f t="shared" si="9"/>
        <v>0-3</v>
      </c>
      <c r="GO2" s="83" t="str">
        <f t="shared" si="9"/>
        <v>1-1</v>
      </c>
      <c r="GP2" s="83" t="str">
        <f t="shared" si="9"/>
        <v>0-0</v>
      </c>
      <c r="GQ2" s="83" t="str">
        <f aca="true" t="shared" si="10" ref="GQ2:GT3">EX2</f>
        <v>0-0</v>
      </c>
      <c r="GR2" s="83" t="str">
        <f t="shared" si="10"/>
        <v>1-0</v>
      </c>
      <c r="GS2" s="83" t="str">
        <f t="shared" si="10"/>
        <v>3-0</v>
      </c>
      <c r="GT2" s="140" t="str">
        <f t="shared" si="10"/>
        <v>2-3</v>
      </c>
      <c r="GU2" s="271" t="e">
        <f>#REF!</f>
        <v>#REF!</v>
      </c>
      <c r="GV2" s="140" t="e">
        <f>#REF!</f>
        <v>#REF!</v>
      </c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92"/>
      <c r="IP2" s="192"/>
    </row>
    <row r="3" spans="1:250" s="92" customFormat="1" ht="91.5" customHeight="1" thickBot="1" thickTop="1">
      <c r="A3" s="86"/>
      <c r="B3" s="87"/>
      <c r="C3" s="289" t="s">
        <v>0</v>
      </c>
      <c r="D3" s="289" t="s">
        <v>1</v>
      </c>
      <c r="E3" s="289" t="s">
        <v>2</v>
      </c>
      <c r="F3" s="289" t="s">
        <v>3</v>
      </c>
      <c r="G3" s="289" t="s">
        <v>4</v>
      </c>
      <c r="H3" s="289" t="s">
        <v>5</v>
      </c>
      <c r="I3" s="289" t="s">
        <v>6</v>
      </c>
      <c r="J3" s="289" t="s">
        <v>7</v>
      </c>
      <c r="K3" s="289" t="s">
        <v>8</v>
      </c>
      <c r="L3" s="289" t="s">
        <v>50</v>
      </c>
      <c r="M3" s="289" t="s">
        <v>45</v>
      </c>
      <c r="N3" s="289" t="s">
        <v>46</v>
      </c>
      <c r="O3" s="289" t="s">
        <v>47</v>
      </c>
      <c r="P3" s="289" t="s">
        <v>48</v>
      </c>
      <c r="Q3" s="289" t="s">
        <v>49</v>
      </c>
      <c r="R3" s="289" t="s">
        <v>9</v>
      </c>
      <c r="S3" s="289" t="s">
        <v>10</v>
      </c>
      <c r="T3" s="289" t="s">
        <v>11</v>
      </c>
      <c r="U3" s="289" t="s">
        <v>12</v>
      </c>
      <c r="V3" s="289" t="s">
        <v>13</v>
      </c>
      <c r="W3" s="88"/>
      <c r="X3" s="89" t="s">
        <v>106</v>
      </c>
      <c r="Y3" s="153" t="s">
        <v>107</v>
      </c>
      <c r="Z3" s="153" t="s">
        <v>108</v>
      </c>
      <c r="AA3" s="65" t="s">
        <v>109</v>
      </c>
      <c r="AB3" s="153" t="s">
        <v>110</v>
      </c>
      <c r="AC3" s="65" t="s">
        <v>111</v>
      </c>
      <c r="AD3" s="153" t="s">
        <v>112</v>
      </c>
      <c r="AE3" s="65" t="s">
        <v>113</v>
      </c>
      <c r="AF3" s="153" t="s">
        <v>114</v>
      </c>
      <c r="AG3" s="65" t="s">
        <v>115</v>
      </c>
      <c r="AH3" s="153" t="s">
        <v>128</v>
      </c>
      <c r="AI3" s="65" t="s">
        <v>116</v>
      </c>
      <c r="AJ3" s="153" t="s">
        <v>117</v>
      </c>
      <c r="AK3" s="65" t="s">
        <v>129</v>
      </c>
      <c r="AL3" s="153" t="s">
        <v>130</v>
      </c>
      <c r="AM3" s="65" t="s">
        <v>132</v>
      </c>
      <c r="AN3" s="153" t="s">
        <v>137</v>
      </c>
      <c r="AO3" s="65" t="s">
        <v>134</v>
      </c>
      <c r="AP3" s="153" t="s">
        <v>153</v>
      </c>
      <c r="AQ3" s="153" t="s">
        <v>106</v>
      </c>
      <c r="AR3" s="65" t="s">
        <v>107</v>
      </c>
      <c r="AS3" s="65" t="s">
        <v>108</v>
      </c>
      <c r="AT3" s="153" t="s">
        <v>109</v>
      </c>
      <c r="AU3" s="65" t="s">
        <v>110</v>
      </c>
      <c r="AV3" s="153" t="s">
        <v>111</v>
      </c>
      <c r="AW3" s="65" t="s">
        <v>112</v>
      </c>
      <c r="AX3" s="153" t="s">
        <v>113</v>
      </c>
      <c r="AY3" s="65" t="s">
        <v>114</v>
      </c>
      <c r="AZ3" s="153" t="s">
        <v>115</v>
      </c>
      <c r="BA3" s="65" t="s">
        <v>128</v>
      </c>
      <c r="BB3" s="153" t="s">
        <v>116</v>
      </c>
      <c r="BC3" s="65" t="s">
        <v>117</v>
      </c>
      <c r="BD3" s="153" t="s">
        <v>129</v>
      </c>
      <c r="BE3" s="65" t="s">
        <v>130</v>
      </c>
      <c r="BF3" s="153" t="s">
        <v>132</v>
      </c>
      <c r="BG3" s="65" t="s">
        <v>137</v>
      </c>
      <c r="BH3" s="153" t="s">
        <v>134</v>
      </c>
      <c r="BI3" s="153" t="s">
        <v>153</v>
      </c>
      <c r="BJ3" s="65" t="s">
        <v>166</v>
      </c>
      <c r="BK3" s="65" t="s">
        <v>166</v>
      </c>
      <c r="BL3" s="65" t="s">
        <v>169</v>
      </c>
      <c r="BM3" s="266" t="s">
        <v>169</v>
      </c>
      <c r="BN3" s="268" t="s">
        <v>172</v>
      </c>
      <c r="BO3" s="269" t="s">
        <v>172</v>
      </c>
      <c r="BP3" s="88"/>
      <c r="BQ3" s="90" t="str">
        <f t="shared" si="0"/>
        <v>BURJASSOT</v>
      </c>
      <c r="BR3" s="90" t="str">
        <f t="shared" si="0"/>
        <v>CATARROJA</v>
      </c>
      <c r="BS3" s="90" t="str">
        <f t="shared" si="0"/>
        <v>OLÍMPIC</v>
      </c>
      <c r="BT3" s="90" t="str">
        <f t="shared" si="0"/>
        <v>TORREVIEJA</v>
      </c>
      <c r="BU3" s="90" t="str">
        <f t="shared" si="0"/>
        <v>CREVILLENT</v>
      </c>
      <c r="BV3" s="90" t="str">
        <f t="shared" si="0"/>
        <v>NOVELDA</v>
      </c>
      <c r="BW3" s="90" t="str">
        <f t="shared" si="0"/>
        <v>ALACANT B</v>
      </c>
      <c r="BX3" s="90" t="str">
        <f t="shared" si="0"/>
        <v>LA NUCIA</v>
      </c>
      <c r="BY3" s="90" t="str">
        <f t="shared" si="0"/>
        <v>ELX ILICITANO</v>
      </c>
      <c r="BZ3" s="90" t="str">
        <f t="shared" si="0"/>
        <v>GANDIA</v>
      </c>
      <c r="CA3" s="90" t="str">
        <f t="shared" si="1"/>
        <v>PUÇOL</v>
      </c>
      <c r="CB3" s="90" t="str">
        <f t="shared" si="1"/>
        <v>JUVENTUD Bº CRISTO</v>
      </c>
      <c r="CC3" s="90" t="str">
        <f t="shared" si="1"/>
        <v>RIBA-ROJA</v>
      </c>
      <c r="CD3" s="90" t="str">
        <f t="shared" si="1"/>
        <v>VILA-REAL C</v>
      </c>
      <c r="CE3" s="90" t="str">
        <f t="shared" si="1"/>
        <v>JOVE ESPANYOL</v>
      </c>
      <c r="CF3" s="90" t="str">
        <f t="shared" si="1"/>
        <v>ONDA</v>
      </c>
      <c r="CG3" s="90" t="str">
        <f aca="true" t="shared" si="11" ref="CG3:DF3">AN3</f>
        <v>LLEVANT B</v>
      </c>
      <c r="CH3" s="90" t="str">
        <f t="shared" si="11"/>
        <v>TORRELLANO</v>
      </c>
      <c r="CI3" s="90" t="str">
        <f t="shared" si="11"/>
        <v>ELDENC</v>
      </c>
      <c r="CJ3" s="90" t="str">
        <f t="shared" si="11"/>
        <v>BURJASSOT</v>
      </c>
      <c r="CK3" s="90" t="str">
        <f t="shared" si="11"/>
        <v>CATARROJA</v>
      </c>
      <c r="CL3" s="90" t="str">
        <f t="shared" si="11"/>
        <v>OLÍMPIC</v>
      </c>
      <c r="CM3" s="90" t="str">
        <f t="shared" si="11"/>
        <v>TORREVIEJA</v>
      </c>
      <c r="CN3" s="90" t="str">
        <f t="shared" si="11"/>
        <v>CREVILLENT</v>
      </c>
      <c r="CO3" s="90" t="str">
        <f t="shared" si="11"/>
        <v>NOVELDA</v>
      </c>
      <c r="CP3" s="90" t="str">
        <f t="shared" si="11"/>
        <v>ALACANT B</v>
      </c>
      <c r="CQ3" s="90" t="str">
        <f t="shared" si="11"/>
        <v>LA NUCIA</v>
      </c>
      <c r="CR3" s="90" t="str">
        <f t="shared" si="11"/>
        <v>ELX ILICITANO</v>
      </c>
      <c r="CS3" s="90" t="str">
        <f t="shared" si="11"/>
        <v>GANDIA</v>
      </c>
      <c r="CT3" s="90" t="str">
        <f t="shared" si="11"/>
        <v>PUÇOL</v>
      </c>
      <c r="CU3" s="90" t="str">
        <f t="shared" si="11"/>
        <v>JUVENTUD Bº CRISTO</v>
      </c>
      <c r="CV3" s="90" t="str">
        <f t="shared" si="11"/>
        <v>RIBA-ROJA</v>
      </c>
      <c r="CW3" s="90" t="str">
        <f t="shared" si="11"/>
        <v>VILA-REAL C</v>
      </c>
      <c r="CX3" s="90" t="str">
        <f t="shared" si="11"/>
        <v>JOVE ESPANYOL</v>
      </c>
      <c r="CY3" s="90" t="str">
        <f t="shared" si="11"/>
        <v>ONDA</v>
      </c>
      <c r="CZ3" s="90" t="str">
        <f t="shared" si="11"/>
        <v>LLEVANT B</v>
      </c>
      <c r="DA3" s="90" t="str">
        <f t="shared" si="11"/>
        <v>TORRELLANO</v>
      </c>
      <c r="DB3" s="90" t="str">
        <f t="shared" si="11"/>
        <v>ELDENC</v>
      </c>
      <c r="DC3" s="90" t="str">
        <f t="shared" si="11"/>
        <v>EJEA</v>
      </c>
      <c r="DD3" s="90" t="str">
        <f t="shared" si="11"/>
        <v>EJEA</v>
      </c>
      <c r="DE3" s="90" t="str">
        <f t="shared" si="11"/>
        <v>AYAMONTE</v>
      </c>
      <c r="DF3" s="90" t="str">
        <f t="shared" si="11"/>
        <v>AYAMONTE</v>
      </c>
      <c r="DG3" s="90" t="str">
        <f>BN3</f>
        <v>JEREZ</v>
      </c>
      <c r="DH3" s="90" t="str">
        <f>BO3</f>
        <v>JEREZ</v>
      </c>
      <c r="DI3" s="291" t="s">
        <v>16</v>
      </c>
      <c r="DJ3" s="90" t="str">
        <f t="shared" si="3"/>
        <v>BURJASSOT</v>
      </c>
      <c r="DK3" s="90" t="str">
        <f t="shared" si="3"/>
        <v>CATARROJA</v>
      </c>
      <c r="DL3" s="90" t="str">
        <f t="shared" si="3"/>
        <v>OLÍMPIC</v>
      </c>
      <c r="DM3" s="90" t="str">
        <f t="shared" si="3"/>
        <v>TORREVIEJA</v>
      </c>
      <c r="DN3" s="90" t="str">
        <f t="shared" si="3"/>
        <v>CREVILLENT</v>
      </c>
      <c r="DO3" s="90" t="str">
        <f t="shared" si="3"/>
        <v>NOVELDA</v>
      </c>
      <c r="DP3" s="90" t="str">
        <f t="shared" si="3"/>
        <v>ALACANT B</v>
      </c>
      <c r="DQ3" s="90" t="str">
        <f t="shared" si="3"/>
        <v>LA NUCIA</v>
      </c>
      <c r="DR3" s="90" t="str">
        <f t="shared" si="3"/>
        <v>ELX ILICITANO</v>
      </c>
      <c r="DS3" s="90" t="str">
        <f t="shared" si="3"/>
        <v>GANDIA</v>
      </c>
      <c r="DT3" s="90" t="str">
        <f t="shared" si="4"/>
        <v>PUÇOL</v>
      </c>
      <c r="DU3" s="90" t="str">
        <f t="shared" si="4"/>
        <v>JUVENTUD Bº CRISTO</v>
      </c>
      <c r="DV3" s="90" t="str">
        <f t="shared" si="4"/>
        <v>RIBA-ROJA</v>
      </c>
      <c r="DW3" s="90" t="str">
        <f t="shared" si="4"/>
        <v>VILA-REAL C</v>
      </c>
      <c r="DX3" s="90" t="str">
        <f t="shared" si="4"/>
        <v>JOVE ESPANYOL</v>
      </c>
      <c r="DY3" s="90" t="str">
        <f t="shared" si="4"/>
        <v>ONDA</v>
      </c>
      <c r="DZ3" s="90" t="str">
        <f t="shared" si="4"/>
        <v>LLEVANT B</v>
      </c>
      <c r="EA3" s="90" t="str">
        <f t="shared" si="4"/>
        <v>TORRELLANO</v>
      </c>
      <c r="EB3" s="90" t="str">
        <f aca="true" t="shared" si="12" ref="EB3:EU3">CI3</f>
        <v>ELDENC</v>
      </c>
      <c r="EC3" s="90" t="str">
        <f t="shared" si="12"/>
        <v>BURJASSOT</v>
      </c>
      <c r="ED3" s="90" t="str">
        <f t="shared" si="12"/>
        <v>CATARROJA</v>
      </c>
      <c r="EE3" s="90" t="str">
        <f t="shared" si="12"/>
        <v>OLÍMPIC</v>
      </c>
      <c r="EF3" s="90" t="str">
        <f t="shared" si="12"/>
        <v>TORREVIEJA</v>
      </c>
      <c r="EG3" s="90" t="str">
        <f t="shared" si="12"/>
        <v>CREVILLENT</v>
      </c>
      <c r="EH3" s="90" t="str">
        <f t="shared" si="12"/>
        <v>NOVELDA</v>
      </c>
      <c r="EI3" s="90" t="str">
        <f t="shared" si="12"/>
        <v>ALACANT B</v>
      </c>
      <c r="EJ3" s="90" t="str">
        <f t="shared" si="12"/>
        <v>LA NUCIA</v>
      </c>
      <c r="EK3" s="90" t="str">
        <f t="shared" si="12"/>
        <v>ELX ILICITANO</v>
      </c>
      <c r="EL3" s="90" t="str">
        <f t="shared" si="12"/>
        <v>GANDIA</v>
      </c>
      <c r="EM3" s="90" t="str">
        <f t="shared" si="12"/>
        <v>PUÇOL</v>
      </c>
      <c r="EN3" s="90" t="str">
        <f t="shared" si="12"/>
        <v>JUVENTUD Bº CRISTO</v>
      </c>
      <c r="EO3" s="90" t="str">
        <f t="shared" si="12"/>
        <v>RIBA-ROJA</v>
      </c>
      <c r="EP3" s="90" t="str">
        <f t="shared" si="12"/>
        <v>VILA-REAL C</v>
      </c>
      <c r="EQ3" s="90" t="str">
        <f t="shared" si="12"/>
        <v>JOVE ESPANYOL</v>
      </c>
      <c r="ER3" s="90" t="str">
        <f t="shared" si="12"/>
        <v>ONDA</v>
      </c>
      <c r="ES3" s="90" t="str">
        <f t="shared" si="12"/>
        <v>LLEVANT B</v>
      </c>
      <c r="ET3" s="90" t="str">
        <f t="shared" si="12"/>
        <v>TORRELLANO</v>
      </c>
      <c r="EU3" s="90" t="str">
        <f t="shared" si="12"/>
        <v>ELDENC</v>
      </c>
      <c r="EV3" s="90" t="str">
        <f aca="true" t="shared" si="13" ref="EV3:FA3">DC3</f>
        <v>EJEA</v>
      </c>
      <c r="EW3" s="90" t="str">
        <f t="shared" si="13"/>
        <v>EJEA</v>
      </c>
      <c r="EX3" s="90" t="str">
        <f t="shared" si="13"/>
        <v>AYAMONTE</v>
      </c>
      <c r="EY3" s="90" t="str">
        <f t="shared" si="13"/>
        <v>AYAMONTE</v>
      </c>
      <c r="EZ3" s="90" t="str">
        <f t="shared" si="13"/>
        <v>JEREZ</v>
      </c>
      <c r="FA3" s="90" t="str">
        <f t="shared" si="13"/>
        <v>JEREZ</v>
      </c>
      <c r="FB3" s="134"/>
      <c r="FC3" s="90" t="str">
        <f t="shared" si="6"/>
        <v>BURJASSOT</v>
      </c>
      <c r="FD3" s="90" t="str">
        <f t="shared" si="6"/>
        <v>CATARROJA</v>
      </c>
      <c r="FE3" s="90" t="str">
        <f t="shared" si="6"/>
        <v>OLÍMPIC</v>
      </c>
      <c r="FF3" s="90" t="str">
        <f t="shared" si="6"/>
        <v>TORREVIEJA</v>
      </c>
      <c r="FG3" s="90" t="str">
        <f t="shared" si="6"/>
        <v>CREVILLENT</v>
      </c>
      <c r="FH3" s="90" t="str">
        <f t="shared" si="6"/>
        <v>NOVELDA</v>
      </c>
      <c r="FI3" s="90" t="str">
        <f t="shared" si="6"/>
        <v>ALACANT B</v>
      </c>
      <c r="FJ3" s="90" t="str">
        <f t="shared" si="6"/>
        <v>LA NUCIA</v>
      </c>
      <c r="FK3" s="90" t="str">
        <f t="shared" si="6"/>
        <v>ELX ILICITANO</v>
      </c>
      <c r="FL3" s="90" t="str">
        <f t="shared" si="6"/>
        <v>GANDIA</v>
      </c>
      <c r="FM3" s="90" t="str">
        <f t="shared" si="7"/>
        <v>PUÇOL</v>
      </c>
      <c r="FN3" s="90" t="str">
        <f t="shared" si="7"/>
        <v>JUVENTUD Bº CRISTO</v>
      </c>
      <c r="FO3" s="90" t="str">
        <f t="shared" si="7"/>
        <v>RIBA-ROJA</v>
      </c>
      <c r="FP3" s="90" t="str">
        <f t="shared" si="7"/>
        <v>VILA-REAL C</v>
      </c>
      <c r="FQ3" s="90" t="str">
        <f t="shared" si="7"/>
        <v>JOVE ESPANYOL</v>
      </c>
      <c r="FR3" s="90" t="str">
        <f t="shared" si="7"/>
        <v>ONDA</v>
      </c>
      <c r="FS3" s="90" t="str">
        <f t="shared" si="7"/>
        <v>LLEVANT B</v>
      </c>
      <c r="FT3" s="90" t="str">
        <f t="shared" si="7"/>
        <v>TORRELLANO</v>
      </c>
      <c r="FU3" s="90" t="str">
        <f t="shared" si="7"/>
        <v>ELDENC</v>
      </c>
      <c r="FV3" s="90" t="str">
        <f t="shared" si="7"/>
        <v>BURJASSOT</v>
      </c>
      <c r="FW3" s="90" t="str">
        <f t="shared" si="8"/>
        <v>CATARROJA</v>
      </c>
      <c r="FX3" s="90" t="str">
        <f t="shared" si="8"/>
        <v>OLÍMPIC</v>
      </c>
      <c r="FY3" s="90" t="str">
        <f t="shared" si="8"/>
        <v>TORREVIEJA</v>
      </c>
      <c r="FZ3" s="90" t="str">
        <f t="shared" si="8"/>
        <v>CREVILLENT</v>
      </c>
      <c r="GA3" s="90" t="str">
        <f t="shared" si="8"/>
        <v>NOVELDA</v>
      </c>
      <c r="GB3" s="90" t="str">
        <f t="shared" si="8"/>
        <v>ALACANT B</v>
      </c>
      <c r="GC3" s="90" t="str">
        <f t="shared" si="8"/>
        <v>LA NUCIA</v>
      </c>
      <c r="GD3" s="90" t="str">
        <f t="shared" si="8"/>
        <v>ELX ILICITANO</v>
      </c>
      <c r="GE3" s="90" t="str">
        <f t="shared" si="8"/>
        <v>GANDIA</v>
      </c>
      <c r="GF3" s="90" t="str">
        <f t="shared" si="8"/>
        <v>PUÇOL</v>
      </c>
      <c r="GG3" s="90" t="str">
        <f t="shared" si="9"/>
        <v>JUVENTUD Bº CRISTO</v>
      </c>
      <c r="GH3" s="90" t="str">
        <f t="shared" si="9"/>
        <v>RIBA-ROJA</v>
      </c>
      <c r="GI3" s="90" t="str">
        <f t="shared" si="9"/>
        <v>VILA-REAL C</v>
      </c>
      <c r="GJ3" s="90" t="str">
        <f t="shared" si="9"/>
        <v>JOVE ESPANYOL</v>
      </c>
      <c r="GK3" s="90" t="str">
        <f t="shared" si="9"/>
        <v>ONDA</v>
      </c>
      <c r="GL3" s="90" t="str">
        <f t="shared" si="9"/>
        <v>LLEVANT B</v>
      </c>
      <c r="GM3" s="90" t="str">
        <f t="shared" si="9"/>
        <v>TORRELLANO</v>
      </c>
      <c r="GN3" s="90" t="str">
        <f t="shared" si="9"/>
        <v>ELDENC</v>
      </c>
      <c r="GO3" s="90" t="str">
        <f t="shared" si="9"/>
        <v>EJEA</v>
      </c>
      <c r="GP3" s="90" t="str">
        <f t="shared" si="9"/>
        <v>EJEA</v>
      </c>
      <c r="GQ3" s="90" t="str">
        <f t="shared" si="10"/>
        <v>AYAMONTE</v>
      </c>
      <c r="GR3" s="90" t="str">
        <f t="shared" si="10"/>
        <v>AYAMONTE</v>
      </c>
      <c r="GS3" s="90" t="str">
        <f t="shared" si="10"/>
        <v>JEREZ</v>
      </c>
      <c r="GT3" s="91" t="str">
        <f t="shared" si="10"/>
        <v>JEREZ</v>
      </c>
      <c r="GU3" s="272" t="e">
        <f>#REF!</f>
        <v>#REF!</v>
      </c>
      <c r="GV3" s="91" t="e">
        <f>#REF!</f>
        <v>#REF!</v>
      </c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1"/>
      <c r="IP3" s="11"/>
    </row>
    <row r="4" spans="1:250" s="92" customFormat="1" ht="18" customHeight="1" thickBot="1" thickTop="1">
      <c r="A4" s="198"/>
      <c r="B4" s="93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94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35</v>
      </c>
      <c r="BG4" s="5">
        <v>36</v>
      </c>
      <c r="BH4" s="5">
        <v>37</v>
      </c>
      <c r="BI4" s="5">
        <v>38</v>
      </c>
      <c r="BJ4" s="5">
        <v>1</v>
      </c>
      <c r="BK4" s="5">
        <v>2</v>
      </c>
      <c r="BL4" s="5">
        <v>3</v>
      </c>
      <c r="BM4" s="133">
        <v>4</v>
      </c>
      <c r="BN4" s="5">
        <v>5</v>
      </c>
      <c r="BO4" s="6">
        <v>6</v>
      </c>
      <c r="BP4" s="95" t="s">
        <v>15</v>
      </c>
      <c r="BQ4" s="5">
        <v>1</v>
      </c>
      <c r="BR4" s="5">
        <v>2</v>
      </c>
      <c r="BS4" s="5">
        <v>3</v>
      </c>
      <c r="BT4" s="5">
        <v>4</v>
      </c>
      <c r="BU4" s="5">
        <v>5</v>
      </c>
      <c r="BV4" s="5">
        <v>6</v>
      </c>
      <c r="BW4" s="5">
        <v>7</v>
      </c>
      <c r="BX4" s="5">
        <v>8</v>
      </c>
      <c r="BY4" s="5">
        <v>9</v>
      </c>
      <c r="BZ4" s="5">
        <v>10</v>
      </c>
      <c r="CA4" s="5">
        <v>11</v>
      </c>
      <c r="CB4" s="5">
        <v>12</v>
      </c>
      <c r="CC4" s="5">
        <v>13</v>
      </c>
      <c r="CD4" s="5">
        <v>14</v>
      </c>
      <c r="CE4" s="5">
        <v>15</v>
      </c>
      <c r="CF4" s="5">
        <v>16</v>
      </c>
      <c r="CG4" s="5">
        <v>17</v>
      </c>
      <c r="CH4" s="5">
        <v>18</v>
      </c>
      <c r="CI4" s="5">
        <v>19</v>
      </c>
      <c r="CJ4" s="5">
        <v>20</v>
      </c>
      <c r="CK4" s="5">
        <v>21</v>
      </c>
      <c r="CL4" s="5">
        <v>22</v>
      </c>
      <c r="CM4" s="5">
        <v>23</v>
      </c>
      <c r="CN4" s="5">
        <v>24</v>
      </c>
      <c r="CO4" s="5">
        <v>25</v>
      </c>
      <c r="CP4" s="5">
        <v>26</v>
      </c>
      <c r="CQ4" s="5">
        <v>27</v>
      </c>
      <c r="CR4" s="5">
        <v>28</v>
      </c>
      <c r="CS4" s="5">
        <v>29</v>
      </c>
      <c r="CT4" s="5">
        <v>30</v>
      </c>
      <c r="CU4" s="5">
        <v>31</v>
      </c>
      <c r="CV4" s="5">
        <v>32</v>
      </c>
      <c r="CW4" s="5">
        <v>33</v>
      </c>
      <c r="CX4" s="5">
        <v>34</v>
      </c>
      <c r="CY4" s="5">
        <v>35</v>
      </c>
      <c r="CZ4" s="5">
        <v>36</v>
      </c>
      <c r="DA4" s="5">
        <v>37</v>
      </c>
      <c r="DB4" s="5">
        <v>38</v>
      </c>
      <c r="DC4" s="5">
        <v>1</v>
      </c>
      <c r="DD4" s="5">
        <v>2</v>
      </c>
      <c r="DE4" s="5">
        <v>3</v>
      </c>
      <c r="DF4" s="5">
        <v>4</v>
      </c>
      <c r="DG4" s="5">
        <v>5</v>
      </c>
      <c r="DH4" s="5">
        <v>6</v>
      </c>
      <c r="DI4" s="292"/>
      <c r="DJ4" s="5">
        <v>1</v>
      </c>
      <c r="DK4" s="5">
        <v>2</v>
      </c>
      <c r="DL4" s="5">
        <v>3</v>
      </c>
      <c r="DM4" s="5">
        <v>4</v>
      </c>
      <c r="DN4" s="5">
        <v>5</v>
      </c>
      <c r="DO4" s="5">
        <v>6</v>
      </c>
      <c r="DP4" s="5">
        <v>7</v>
      </c>
      <c r="DQ4" s="5">
        <v>8</v>
      </c>
      <c r="DR4" s="5">
        <v>9</v>
      </c>
      <c r="DS4" s="5">
        <v>10</v>
      </c>
      <c r="DT4" s="5">
        <v>11</v>
      </c>
      <c r="DU4" s="5">
        <v>12</v>
      </c>
      <c r="DV4" s="5">
        <v>13</v>
      </c>
      <c r="DW4" s="5">
        <v>14</v>
      </c>
      <c r="DX4" s="5">
        <v>15</v>
      </c>
      <c r="DY4" s="5">
        <v>16</v>
      </c>
      <c r="DZ4" s="5">
        <v>17</v>
      </c>
      <c r="EA4" s="5">
        <v>18</v>
      </c>
      <c r="EB4" s="5">
        <v>19</v>
      </c>
      <c r="EC4" s="5">
        <v>20</v>
      </c>
      <c r="ED4" s="5">
        <v>21</v>
      </c>
      <c r="EE4" s="5">
        <v>22</v>
      </c>
      <c r="EF4" s="5">
        <v>23</v>
      </c>
      <c r="EG4" s="5">
        <v>24</v>
      </c>
      <c r="EH4" s="5">
        <v>25</v>
      </c>
      <c r="EI4" s="5">
        <v>26</v>
      </c>
      <c r="EJ4" s="5">
        <v>27</v>
      </c>
      <c r="EK4" s="5">
        <v>28</v>
      </c>
      <c r="EL4" s="5">
        <v>29</v>
      </c>
      <c r="EM4" s="5">
        <v>30</v>
      </c>
      <c r="EN4" s="5">
        <v>31</v>
      </c>
      <c r="EO4" s="5">
        <v>32</v>
      </c>
      <c r="EP4" s="5">
        <v>33</v>
      </c>
      <c r="EQ4" s="5">
        <v>34</v>
      </c>
      <c r="ER4" s="5">
        <v>35</v>
      </c>
      <c r="ES4" s="5">
        <v>36</v>
      </c>
      <c r="ET4" s="5">
        <v>37</v>
      </c>
      <c r="EU4" s="5">
        <v>38</v>
      </c>
      <c r="EV4" s="5">
        <v>1</v>
      </c>
      <c r="EW4" s="5">
        <v>2</v>
      </c>
      <c r="EX4" s="5">
        <v>3</v>
      </c>
      <c r="EY4" s="5">
        <v>4</v>
      </c>
      <c r="EZ4" s="5">
        <v>5</v>
      </c>
      <c r="FA4" s="5">
        <v>6</v>
      </c>
      <c r="FB4" s="96" t="s">
        <v>17</v>
      </c>
      <c r="FC4" s="5">
        <v>1</v>
      </c>
      <c r="FD4" s="5">
        <v>2</v>
      </c>
      <c r="FE4" s="5">
        <v>3</v>
      </c>
      <c r="FF4" s="5">
        <v>4</v>
      </c>
      <c r="FG4" s="5">
        <v>5</v>
      </c>
      <c r="FH4" s="5">
        <v>6</v>
      </c>
      <c r="FI4" s="5">
        <v>7</v>
      </c>
      <c r="FJ4" s="5">
        <v>8</v>
      </c>
      <c r="FK4" s="5">
        <v>9</v>
      </c>
      <c r="FL4" s="5">
        <v>10</v>
      </c>
      <c r="FM4" s="5">
        <v>11</v>
      </c>
      <c r="FN4" s="5">
        <v>12</v>
      </c>
      <c r="FO4" s="5">
        <v>13</v>
      </c>
      <c r="FP4" s="5">
        <v>14</v>
      </c>
      <c r="FQ4" s="5">
        <v>15</v>
      </c>
      <c r="FR4" s="5">
        <v>16</v>
      </c>
      <c r="FS4" s="5">
        <v>17</v>
      </c>
      <c r="FT4" s="5">
        <v>18</v>
      </c>
      <c r="FU4" s="5">
        <v>19</v>
      </c>
      <c r="FV4" s="5">
        <v>20</v>
      </c>
      <c r="FW4" s="5">
        <v>21</v>
      </c>
      <c r="FX4" s="5">
        <v>22</v>
      </c>
      <c r="FY4" s="5">
        <v>23</v>
      </c>
      <c r="FZ4" s="5">
        <v>24</v>
      </c>
      <c r="GA4" s="5">
        <v>25</v>
      </c>
      <c r="GB4" s="5">
        <v>26</v>
      </c>
      <c r="GC4" s="5">
        <v>27</v>
      </c>
      <c r="GD4" s="5">
        <v>28</v>
      </c>
      <c r="GE4" s="5">
        <v>29</v>
      </c>
      <c r="GF4" s="5">
        <v>30</v>
      </c>
      <c r="GG4" s="5">
        <v>31</v>
      </c>
      <c r="GH4" s="5">
        <v>32</v>
      </c>
      <c r="GI4" s="5">
        <v>33</v>
      </c>
      <c r="GJ4" s="5">
        <v>34</v>
      </c>
      <c r="GK4" s="5">
        <v>35</v>
      </c>
      <c r="GL4" s="5">
        <v>36</v>
      </c>
      <c r="GM4" s="5">
        <v>37</v>
      </c>
      <c r="GN4" s="5">
        <v>38</v>
      </c>
      <c r="GO4" s="5">
        <v>1</v>
      </c>
      <c r="GP4" s="5">
        <v>2</v>
      </c>
      <c r="GQ4" s="5">
        <v>3</v>
      </c>
      <c r="GR4" s="5">
        <v>4</v>
      </c>
      <c r="GS4" s="5">
        <v>5</v>
      </c>
      <c r="GT4" s="7">
        <v>6</v>
      </c>
      <c r="GU4" s="273">
        <v>3</v>
      </c>
      <c r="GV4" s="7">
        <v>4</v>
      </c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1"/>
      <c r="IP4" s="11"/>
    </row>
    <row r="5" spans="1:248" s="2" customFormat="1" ht="13.5" thickTop="1">
      <c r="A5" s="285" t="s">
        <v>175</v>
      </c>
      <c r="B5" s="97" t="s">
        <v>63</v>
      </c>
      <c r="C5" s="23">
        <f aca="true" t="shared" si="14" ref="C5:C36">COUNT(BQ5:DH5)</f>
        <v>2</v>
      </c>
      <c r="D5" s="17">
        <f>COUNTIF(X5:BO5,"T")</f>
        <v>2</v>
      </c>
      <c r="E5" s="68">
        <f aca="true" t="shared" si="15" ref="E5:E36">COUNTIF(BQ5:DH5,90)</f>
        <v>2</v>
      </c>
      <c r="F5" s="17">
        <f aca="true" t="shared" si="16" ref="F5:F36">COUNTIF(DJ5:FA5,"I")</f>
        <v>0</v>
      </c>
      <c r="G5" s="17">
        <f aca="true" t="shared" si="17" ref="G5:G36">COUNTIF(DJ5:FA5,"E")</f>
        <v>0</v>
      </c>
      <c r="H5" s="68">
        <f aca="true" t="shared" si="18" ref="H5:H36">COUNTIF(BQ5:DH5,"S")</f>
        <v>0</v>
      </c>
      <c r="I5" s="69">
        <f aca="true" t="shared" si="19" ref="I5:I36">SUM(BQ5:DH5)</f>
        <v>180</v>
      </c>
      <c r="J5" s="70">
        <f aca="true" t="shared" si="20" ref="J5:J39">ABS(I5/C5)</f>
        <v>90</v>
      </c>
      <c r="K5" s="70">
        <f>ABS(I5*100/I1)</f>
        <v>4.545454545454546</v>
      </c>
      <c r="L5" s="69">
        <v>11</v>
      </c>
      <c r="M5" s="69">
        <f>COUNTIF(X5:BO5,"C")+COUNTIF(X5:BO5,"T")</f>
        <v>10</v>
      </c>
      <c r="N5" s="280">
        <f>SUM(O5:Q5)</f>
        <v>0</v>
      </c>
      <c r="O5" s="69">
        <f>COUNTIF(X5:BO5,"DT")</f>
        <v>0</v>
      </c>
      <c r="P5" s="69">
        <f>COUNTIF(X5:BO5,"L")</f>
        <v>0</v>
      </c>
      <c r="Q5" s="69">
        <f>COUNTIF(X5:BO5,"S")</f>
        <v>0</v>
      </c>
      <c r="R5" s="71">
        <f aca="true" t="shared" si="21" ref="R5:R36">COUNTIF(FC5:GT5,1)</f>
        <v>1</v>
      </c>
      <c r="S5" s="68">
        <f aca="true" t="shared" si="22" ref="S5:S36">COUNTIF(FC5:GT5,2)</f>
        <v>0</v>
      </c>
      <c r="T5" s="68">
        <f aca="true" t="shared" si="23" ref="T5:T36">COUNTIF(FC5:GT5,"R")</f>
        <v>0</v>
      </c>
      <c r="U5" s="68">
        <f aca="true" t="shared" si="24" ref="U5:U39">SUM(S5:T5)</f>
        <v>0</v>
      </c>
      <c r="V5" s="72">
        <f>GOLS!C6</f>
        <v>-3</v>
      </c>
      <c r="W5" s="98"/>
      <c r="X5" s="221" t="s">
        <v>84</v>
      </c>
      <c r="Y5" s="222" t="s">
        <v>84</v>
      </c>
      <c r="Z5" s="222" t="s">
        <v>84</v>
      </c>
      <c r="AA5" s="222" t="s">
        <v>84</v>
      </c>
      <c r="AB5" s="278"/>
      <c r="AC5" s="222" t="s">
        <v>84</v>
      </c>
      <c r="AD5" s="222" t="s">
        <v>84</v>
      </c>
      <c r="AE5" s="222" t="s">
        <v>84</v>
      </c>
      <c r="AF5" s="222" t="s">
        <v>72</v>
      </c>
      <c r="AG5" s="222" t="s">
        <v>72</v>
      </c>
      <c r="AH5" s="222" t="s">
        <v>84</v>
      </c>
      <c r="AI5" s="277" t="s">
        <v>150</v>
      </c>
      <c r="AJ5" s="277" t="s">
        <v>150</v>
      </c>
      <c r="AK5" s="277" t="s">
        <v>150</v>
      </c>
      <c r="AL5" s="277" t="s">
        <v>150</v>
      </c>
      <c r="AM5" s="277" t="s">
        <v>150</v>
      </c>
      <c r="AN5" s="277" t="s">
        <v>150</v>
      </c>
      <c r="AO5" s="277" t="s">
        <v>150</v>
      </c>
      <c r="AP5" s="277" t="s">
        <v>150</v>
      </c>
      <c r="AQ5" s="277" t="s">
        <v>150</v>
      </c>
      <c r="AR5" s="277" t="s">
        <v>150</v>
      </c>
      <c r="AS5" s="277" t="s">
        <v>150</v>
      </c>
      <c r="AT5" s="277" t="s">
        <v>150</v>
      </c>
      <c r="AU5" s="277" t="s">
        <v>150</v>
      </c>
      <c r="AV5" s="277" t="s">
        <v>150</v>
      </c>
      <c r="AW5" s="277" t="s">
        <v>150</v>
      </c>
      <c r="AX5" s="277" t="s">
        <v>150</v>
      </c>
      <c r="AY5" s="277" t="s">
        <v>150</v>
      </c>
      <c r="AZ5" s="277" t="s">
        <v>150</v>
      </c>
      <c r="BA5" s="277" t="s">
        <v>150</v>
      </c>
      <c r="BB5" s="277" t="s">
        <v>150</v>
      </c>
      <c r="BC5" s="277" t="s">
        <v>150</v>
      </c>
      <c r="BD5" s="277" t="s">
        <v>150</v>
      </c>
      <c r="BE5" s="277" t="s">
        <v>150</v>
      </c>
      <c r="BF5" s="277" t="s">
        <v>150</v>
      </c>
      <c r="BG5" s="277" t="s">
        <v>150</v>
      </c>
      <c r="BH5" s="277" t="s">
        <v>150</v>
      </c>
      <c r="BI5" s="277" t="s">
        <v>150</v>
      </c>
      <c r="BJ5" s="277" t="s">
        <v>150</v>
      </c>
      <c r="BK5" s="277" t="s">
        <v>150</v>
      </c>
      <c r="BL5" s="277" t="s">
        <v>150</v>
      </c>
      <c r="BM5" s="277" t="s">
        <v>150</v>
      </c>
      <c r="BN5" s="277" t="s">
        <v>150</v>
      </c>
      <c r="BO5" s="277" t="s">
        <v>150</v>
      </c>
      <c r="BP5" s="224"/>
      <c r="BQ5" s="221"/>
      <c r="BR5" s="222"/>
      <c r="BS5" s="222"/>
      <c r="BT5" s="222"/>
      <c r="BU5" s="222"/>
      <c r="BV5" s="222"/>
      <c r="BW5" s="222"/>
      <c r="BX5" s="222"/>
      <c r="BY5" s="222">
        <v>90</v>
      </c>
      <c r="BZ5" s="222">
        <v>90</v>
      </c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3"/>
      <c r="CZ5" s="222"/>
      <c r="DA5" s="223"/>
      <c r="DB5" s="222"/>
      <c r="DC5" s="222"/>
      <c r="DD5" s="222"/>
      <c r="DE5" s="222"/>
      <c r="DF5" s="222"/>
      <c r="DG5" s="222"/>
      <c r="DH5" s="222"/>
      <c r="DI5" s="224"/>
      <c r="DJ5" s="221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3"/>
      <c r="ER5" s="223"/>
      <c r="ES5" s="223"/>
      <c r="ET5" s="223"/>
      <c r="EU5" s="223"/>
      <c r="EV5" s="222"/>
      <c r="EW5" s="223"/>
      <c r="EX5" s="222"/>
      <c r="EY5" s="223"/>
      <c r="EZ5" s="222"/>
      <c r="FA5" s="223"/>
      <c r="FB5" s="270">
        <f aca="true" t="shared" si="25" ref="FB5:FB36">SUM(FC5:GT5)</f>
        <v>1</v>
      </c>
      <c r="FC5" s="221"/>
      <c r="FD5" s="223"/>
      <c r="FE5" s="223"/>
      <c r="FF5" s="223"/>
      <c r="FG5" s="223"/>
      <c r="FH5" s="223"/>
      <c r="FI5" s="223"/>
      <c r="FJ5" s="223"/>
      <c r="FK5" s="223"/>
      <c r="FL5" s="247">
        <v>1</v>
      </c>
      <c r="FM5" s="223"/>
      <c r="FN5" s="223"/>
      <c r="FO5" s="223"/>
      <c r="FP5" s="223"/>
      <c r="FQ5" s="245"/>
      <c r="FR5" s="223"/>
      <c r="FS5" s="223"/>
      <c r="FT5" s="223"/>
      <c r="FU5" s="223"/>
      <c r="FV5" s="223"/>
      <c r="FW5" s="223"/>
      <c r="FX5" s="223"/>
      <c r="FY5" s="223"/>
      <c r="FZ5" s="223"/>
      <c r="GA5" s="223"/>
      <c r="GB5" s="223"/>
      <c r="GC5" s="223"/>
      <c r="GD5" s="223"/>
      <c r="GE5" s="223"/>
      <c r="GF5" s="223"/>
      <c r="GG5" s="223"/>
      <c r="GH5" s="223"/>
      <c r="GI5" s="223"/>
      <c r="GJ5" s="223"/>
      <c r="GK5" s="223"/>
      <c r="GL5" s="223"/>
      <c r="GM5" s="226"/>
      <c r="GN5" s="223"/>
      <c r="GO5" s="223"/>
      <c r="GP5" s="223"/>
      <c r="GQ5" s="223"/>
      <c r="GR5" s="223"/>
      <c r="GS5" s="223"/>
      <c r="GT5" s="275"/>
      <c r="GU5" s="221"/>
      <c r="GV5" s="230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</row>
    <row r="6" spans="1:204" ht="12.75">
      <c r="A6" s="200" t="s">
        <v>87</v>
      </c>
      <c r="B6" s="75" t="s">
        <v>63</v>
      </c>
      <c r="C6" s="23">
        <f t="shared" si="14"/>
        <v>41</v>
      </c>
      <c r="D6" s="17">
        <f aca="true" t="shared" si="26" ref="D6:D55">COUNTIF(X6:BO6,"T")</f>
        <v>41</v>
      </c>
      <c r="E6" s="68">
        <f t="shared" si="15"/>
        <v>39</v>
      </c>
      <c r="F6" s="17">
        <f t="shared" si="16"/>
        <v>1</v>
      </c>
      <c r="G6" s="17">
        <f t="shared" si="17"/>
        <v>1</v>
      </c>
      <c r="H6" s="68">
        <f t="shared" si="18"/>
        <v>0</v>
      </c>
      <c r="I6" s="69">
        <f t="shared" si="19"/>
        <v>3627</v>
      </c>
      <c r="J6" s="70">
        <f t="shared" si="20"/>
        <v>88.46341463414635</v>
      </c>
      <c r="K6" s="70">
        <f>ABS(I6*100/I1)</f>
        <v>91.5909090909091</v>
      </c>
      <c r="L6" s="69">
        <f>K1</f>
        <v>44</v>
      </c>
      <c r="M6" s="69">
        <f aca="true" t="shared" si="27" ref="M6:M39">COUNTIF(X6:BO6,"C")+COUNTIF(X6:BO6,"T")</f>
        <v>43</v>
      </c>
      <c r="N6" s="69">
        <f aca="true" t="shared" si="28" ref="N6:N39">SUM(O6:Q6)</f>
        <v>1</v>
      </c>
      <c r="O6" s="69">
        <f aca="true" t="shared" si="29" ref="O6:O39">COUNTIF(X6:BO6,"DT")</f>
        <v>0</v>
      </c>
      <c r="P6" s="69">
        <f aca="true" t="shared" si="30" ref="P6:P39">COUNTIF(X6:BO6,"L")</f>
        <v>1</v>
      </c>
      <c r="Q6" s="69">
        <f aca="true" t="shared" si="31" ref="Q6:Q39">COUNTIF(X6:BO6,"S")</f>
        <v>0</v>
      </c>
      <c r="R6" s="71">
        <f t="shared" si="21"/>
        <v>1</v>
      </c>
      <c r="S6" s="68">
        <f t="shared" si="22"/>
        <v>0</v>
      </c>
      <c r="T6" s="68">
        <f t="shared" si="23"/>
        <v>0</v>
      </c>
      <c r="U6" s="68">
        <f t="shared" si="24"/>
        <v>0</v>
      </c>
      <c r="V6" s="72">
        <f>GOLS!C7</f>
        <v>-24</v>
      </c>
      <c r="W6" s="98"/>
      <c r="X6" s="225" t="s">
        <v>72</v>
      </c>
      <c r="Y6" s="226" t="s">
        <v>72</v>
      </c>
      <c r="Z6" s="226" t="s">
        <v>72</v>
      </c>
      <c r="AA6" s="226" t="s">
        <v>72</v>
      </c>
      <c r="AB6" s="226" t="s">
        <v>72</v>
      </c>
      <c r="AC6" s="226" t="s">
        <v>72</v>
      </c>
      <c r="AD6" s="226" t="s">
        <v>72</v>
      </c>
      <c r="AE6" s="226" t="s">
        <v>72</v>
      </c>
      <c r="AF6" s="226" t="s">
        <v>84</v>
      </c>
      <c r="AG6" s="226" t="s">
        <v>84</v>
      </c>
      <c r="AH6" s="226" t="s">
        <v>72</v>
      </c>
      <c r="AI6" s="226" t="s">
        <v>72</v>
      </c>
      <c r="AJ6" s="226" t="s">
        <v>72</v>
      </c>
      <c r="AK6" s="226" t="s">
        <v>72</v>
      </c>
      <c r="AL6" s="226" t="s">
        <v>72</v>
      </c>
      <c r="AM6" s="226" t="s">
        <v>72</v>
      </c>
      <c r="AN6" s="226" t="s">
        <v>72</v>
      </c>
      <c r="AO6" s="226" t="s">
        <v>72</v>
      </c>
      <c r="AP6" s="226" t="s">
        <v>72</v>
      </c>
      <c r="AQ6" s="226" t="s">
        <v>72</v>
      </c>
      <c r="AR6" s="256" t="s">
        <v>72</v>
      </c>
      <c r="AS6" s="256" t="s">
        <v>72</v>
      </c>
      <c r="AT6" s="256" t="s">
        <v>72</v>
      </c>
      <c r="AU6" s="256" t="s">
        <v>72</v>
      </c>
      <c r="AV6" s="226" t="s">
        <v>72</v>
      </c>
      <c r="AW6" s="256" t="s">
        <v>72</v>
      </c>
      <c r="AX6" s="257" t="s">
        <v>72</v>
      </c>
      <c r="AY6" s="257" t="s">
        <v>73</v>
      </c>
      <c r="AZ6" s="257" t="s">
        <v>72</v>
      </c>
      <c r="BA6" s="257" t="s">
        <v>72</v>
      </c>
      <c r="BB6" s="257" t="s">
        <v>72</v>
      </c>
      <c r="BC6" s="257" t="s">
        <v>72</v>
      </c>
      <c r="BD6" s="257" t="s">
        <v>72</v>
      </c>
      <c r="BE6" s="226" t="s">
        <v>72</v>
      </c>
      <c r="BF6" s="257" t="s">
        <v>72</v>
      </c>
      <c r="BG6" s="257" t="s">
        <v>72</v>
      </c>
      <c r="BH6" s="257" t="s">
        <v>72</v>
      </c>
      <c r="BI6" s="257" t="s">
        <v>72</v>
      </c>
      <c r="BJ6" s="257" t="s">
        <v>72</v>
      </c>
      <c r="BK6" s="257" t="s">
        <v>72</v>
      </c>
      <c r="BL6" s="226" t="s">
        <v>72</v>
      </c>
      <c r="BM6" s="227" t="s">
        <v>72</v>
      </c>
      <c r="BN6" s="226" t="s">
        <v>72</v>
      </c>
      <c r="BO6" s="226" t="s">
        <v>72</v>
      </c>
      <c r="BP6" s="224"/>
      <c r="BQ6" s="225">
        <v>90</v>
      </c>
      <c r="BR6" s="226">
        <v>90</v>
      </c>
      <c r="BS6" s="226">
        <v>90</v>
      </c>
      <c r="BT6" s="226">
        <v>90</v>
      </c>
      <c r="BU6" s="226">
        <v>90</v>
      </c>
      <c r="BV6" s="226">
        <v>90</v>
      </c>
      <c r="BW6" s="226">
        <v>90</v>
      </c>
      <c r="BX6" s="226">
        <v>90</v>
      </c>
      <c r="BY6" s="226"/>
      <c r="BZ6" s="226"/>
      <c r="CA6" s="226">
        <v>90</v>
      </c>
      <c r="CB6" s="226">
        <v>90</v>
      </c>
      <c r="CC6" s="226">
        <v>90</v>
      </c>
      <c r="CD6" s="226">
        <v>90</v>
      </c>
      <c r="CE6" s="226">
        <v>90</v>
      </c>
      <c r="CF6" s="226">
        <v>90</v>
      </c>
      <c r="CG6" s="226">
        <v>90</v>
      </c>
      <c r="CH6" s="226">
        <v>90</v>
      </c>
      <c r="CI6" s="226">
        <v>90</v>
      </c>
      <c r="CJ6" s="226">
        <v>90</v>
      </c>
      <c r="CK6" s="256">
        <v>90</v>
      </c>
      <c r="CL6" s="256">
        <v>90</v>
      </c>
      <c r="CM6" s="256">
        <v>90</v>
      </c>
      <c r="CN6" s="256">
        <v>90</v>
      </c>
      <c r="CO6" s="226">
        <v>45</v>
      </c>
      <c r="CP6" s="256">
        <v>90</v>
      </c>
      <c r="CQ6" s="257">
        <v>90</v>
      </c>
      <c r="CR6" s="257"/>
      <c r="CS6" s="257">
        <v>90</v>
      </c>
      <c r="CT6" s="257">
        <v>90</v>
      </c>
      <c r="CU6" s="257">
        <v>90</v>
      </c>
      <c r="CV6" s="257">
        <v>90</v>
      </c>
      <c r="CW6" s="257">
        <v>90</v>
      </c>
      <c r="CX6" s="226">
        <v>90</v>
      </c>
      <c r="CY6" s="257">
        <v>90</v>
      </c>
      <c r="CZ6" s="257">
        <v>90</v>
      </c>
      <c r="DA6" s="257">
        <v>90</v>
      </c>
      <c r="DB6" s="257">
        <v>72</v>
      </c>
      <c r="DC6" s="257">
        <v>90</v>
      </c>
      <c r="DD6" s="257">
        <v>90</v>
      </c>
      <c r="DE6" s="226">
        <v>90</v>
      </c>
      <c r="DF6" s="227">
        <v>90</v>
      </c>
      <c r="DG6" s="226">
        <v>90</v>
      </c>
      <c r="DH6" s="226">
        <v>90</v>
      </c>
      <c r="DI6" s="228"/>
      <c r="DJ6" s="225"/>
      <c r="DK6" s="226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26"/>
      <c r="EF6" s="226"/>
      <c r="EG6" s="226"/>
      <c r="EH6" s="226" t="s">
        <v>118</v>
      </c>
      <c r="EI6" s="226"/>
      <c r="EJ6" s="226"/>
      <c r="EK6" s="226"/>
      <c r="EL6" s="226"/>
      <c r="EM6" s="226"/>
      <c r="EN6" s="226"/>
      <c r="EO6" s="226"/>
      <c r="EP6" s="226"/>
      <c r="EQ6" s="227"/>
      <c r="ER6" s="227"/>
      <c r="ES6" s="227"/>
      <c r="ET6" s="227"/>
      <c r="EU6" s="259" t="s">
        <v>119</v>
      </c>
      <c r="EV6" s="226"/>
      <c r="EW6" s="227"/>
      <c r="EX6" s="226"/>
      <c r="EY6" s="227"/>
      <c r="EZ6" s="226"/>
      <c r="FA6" s="227"/>
      <c r="FB6" s="99">
        <f t="shared" si="25"/>
        <v>1</v>
      </c>
      <c r="FC6" s="225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6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6"/>
      <c r="GG6" s="227"/>
      <c r="GH6" s="227"/>
      <c r="GI6" s="227"/>
      <c r="GJ6" s="247">
        <v>1</v>
      </c>
      <c r="GK6" s="227"/>
      <c r="GL6" s="227"/>
      <c r="GM6" s="227"/>
      <c r="GN6" s="227"/>
      <c r="GO6" s="227"/>
      <c r="GP6" s="227"/>
      <c r="GQ6" s="227"/>
      <c r="GR6" s="227"/>
      <c r="GS6" s="227"/>
      <c r="GT6" s="231"/>
      <c r="GU6" s="225"/>
      <c r="GV6" s="231"/>
    </row>
    <row r="7" spans="1:248" s="2" customFormat="1" ht="12.75">
      <c r="A7" s="201" t="s">
        <v>148</v>
      </c>
      <c r="B7" s="75" t="s">
        <v>63</v>
      </c>
      <c r="C7" s="23">
        <f t="shared" si="14"/>
        <v>3</v>
      </c>
      <c r="D7" s="17">
        <f t="shared" si="26"/>
        <v>1</v>
      </c>
      <c r="E7" s="68">
        <f t="shared" si="15"/>
        <v>1</v>
      </c>
      <c r="F7" s="17">
        <f t="shared" si="16"/>
        <v>1</v>
      </c>
      <c r="G7" s="17">
        <f t="shared" si="17"/>
        <v>1</v>
      </c>
      <c r="H7" s="68">
        <f t="shared" si="18"/>
        <v>0</v>
      </c>
      <c r="I7" s="69">
        <f t="shared" si="19"/>
        <v>153</v>
      </c>
      <c r="J7" s="70">
        <f t="shared" si="20"/>
        <v>51</v>
      </c>
      <c r="K7" s="70">
        <f>ABS(I7*100/I1)</f>
        <v>3.8636363636363638</v>
      </c>
      <c r="L7" s="69">
        <f>K1-10</f>
        <v>34</v>
      </c>
      <c r="M7" s="69">
        <v>34</v>
      </c>
      <c r="N7" s="69">
        <f t="shared" si="28"/>
        <v>0</v>
      </c>
      <c r="O7" s="69">
        <f t="shared" si="29"/>
        <v>0</v>
      </c>
      <c r="P7" s="69">
        <f t="shared" si="30"/>
        <v>0</v>
      </c>
      <c r="Q7" s="69">
        <f t="shared" si="31"/>
        <v>0</v>
      </c>
      <c r="R7" s="71">
        <f t="shared" si="21"/>
        <v>0</v>
      </c>
      <c r="S7" s="68">
        <f t="shared" si="22"/>
        <v>0</v>
      </c>
      <c r="T7" s="68">
        <f t="shared" si="23"/>
        <v>0</v>
      </c>
      <c r="U7" s="68">
        <f t="shared" si="24"/>
        <v>0</v>
      </c>
      <c r="V7" s="72">
        <f>GOLS!C8</f>
        <v>-2</v>
      </c>
      <c r="W7" s="98"/>
      <c r="X7" s="225"/>
      <c r="Y7" s="226"/>
      <c r="Z7" s="226"/>
      <c r="AA7" s="226"/>
      <c r="AB7" s="226" t="s">
        <v>84</v>
      </c>
      <c r="AC7" s="226"/>
      <c r="AD7" s="226"/>
      <c r="AE7" s="226"/>
      <c r="AF7" s="226"/>
      <c r="AG7" s="226"/>
      <c r="AH7" s="226"/>
      <c r="AI7" s="226" t="s">
        <v>84</v>
      </c>
      <c r="AJ7" s="226" t="s">
        <v>84</v>
      </c>
      <c r="AK7" s="226" t="s">
        <v>84</v>
      </c>
      <c r="AL7" s="226" t="s">
        <v>84</v>
      </c>
      <c r="AM7" s="226" t="s">
        <v>84</v>
      </c>
      <c r="AN7" s="226" t="s">
        <v>84</v>
      </c>
      <c r="AO7" s="226" t="s">
        <v>84</v>
      </c>
      <c r="AP7" s="226" t="s">
        <v>84</v>
      </c>
      <c r="AQ7" s="226" t="s">
        <v>84</v>
      </c>
      <c r="AR7" s="256" t="s">
        <v>84</v>
      </c>
      <c r="AS7" s="256" t="s">
        <v>84</v>
      </c>
      <c r="AT7" s="256" t="s">
        <v>84</v>
      </c>
      <c r="AU7" s="256" t="s">
        <v>84</v>
      </c>
      <c r="AV7" s="226" t="s">
        <v>84</v>
      </c>
      <c r="AW7" s="256" t="s">
        <v>84</v>
      </c>
      <c r="AX7" s="257" t="s">
        <v>84</v>
      </c>
      <c r="AY7" s="257" t="s">
        <v>72</v>
      </c>
      <c r="AZ7" s="257" t="s">
        <v>84</v>
      </c>
      <c r="BA7" s="257" t="s">
        <v>84</v>
      </c>
      <c r="BB7" s="257" t="s">
        <v>84</v>
      </c>
      <c r="BC7" s="257" t="s">
        <v>84</v>
      </c>
      <c r="BD7" s="257" t="s">
        <v>84</v>
      </c>
      <c r="BE7" s="226" t="s">
        <v>84</v>
      </c>
      <c r="BF7" s="257" t="s">
        <v>84</v>
      </c>
      <c r="BG7" s="257" t="s">
        <v>84</v>
      </c>
      <c r="BH7" s="257" t="s">
        <v>84</v>
      </c>
      <c r="BI7" s="257" t="s">
        <v>165</v>
      </c>
      <c r="BJ7" s="257" t="s">
        <v>84</v>
      </c>
      <c r="BK7" s="257" t="s">
        <v>84</v>
      </c>
      <c r="BL7" s="226" t="s">
        <v>84</v>
      </c>
      <c r="BM7" s="227" t="s">
        <v>84</v>
      </c>
      <c r="BN7" s="226" t="s">
        <v>84</v>
      </c>
      <c r="BO7" s="226" t="s">
        <v>84</v>
      </c>
      <c r="BP7" s="224"/>
      <c r="BQ7" s="225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56"/>
      <c r="CL7" s="256"/>
      <c r="CM7" s="256"/>
      <c r="CN7" s="256"/>
      <c r="CO7" s="226">
        <v>45</v>
      </c>
      <c r="CP7" s="256"/>
      <c r="CQ7" s="257"/>
      <c r="CR7" s="257">
        <v>90</v>
      </c>
      <c r="CS7" s="257"/>
      <c r="CT7" s="257"/>
      <c r="CU7" s="257"/>
      <c r="CV7" s="257"/>
      <c r="CW7" s="257"/>
      <c r="CX7" s="226"/>
      <c r="CY7" s="257"/>
      <c r="CZ7" s="257"/>
      <c r="DA7" s="257"/>
      <c r="DB7" s="257">
        <v>18</v>
      </c>
      <c r="DC7" s="257"/>
      <c r="DD7" s="257"/>
      <c r="DE7" s="226"/>
      <c r="DF7" s="227"/>
      <c r="DG7" s="226"/>
      <c r="DH7" s="226"/>
      <c r="DI7" s="224"/>
      <c r="DJ7" s="225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 t="s">
        <v>119</v>
      </c>
      <c r="EI7" s="226"/>
      <c r="EJ7" s="226"/>
      <c r="EK7" s="226"/>
      <c r="EL7" s="226"/>
      <c r="EM7" s="226"/>
      <c r="EN7" s="226"/>
      <c r="EO7" s="226"/>
      <c r="EP7" s="226"/>
      <c r="EQ7" s="227"/>
      <c r="ER7" s="227"/>
      <c r="ES7" s="227"/>
      <c r="ET7" s="227"/>
      <c r="EU7" s="259" t="s">
        <v>118</v>
      </c>
      <c r="EV7" s="226"/>
      <c r="EW7" s="227"/>
      <c r="EX7" s="226"/>
      <c r="EY7" s="227"/>
      <c r="EZ7" s="226"/>
      <c r="FA7" s="227"/>
      <c r="FB7" s="99">
        <f t="shared" si="25"/>
        <v>0</v>
      </c>
      <c r="FC7" s="225"/>
      <c r="FD7" s="227"/>
      <c r="FE7" s="227"/>
      <c r="FF7" s="227"/>
      <c r="FG7" s="227"/>
      <c r="FH7" s="227"/>
      <c r="FI7" s="227"/>
      <c r="FJ7" s="227"/>
      <c r="FK7" s="227"/>
      <c r="FL7" s="227"/>
      <c r="FM7" s="227"/>
      <c r="FN7" s="227"/>
      <c r="FO7" s="227"/>
      <c r="FP7" s="227"/>
      <c r="FQ7" s="226"/>
      <c r="FR7" s="227"/>
      <c r="FS7" s="227"/>
      <c r="FT7" s="227"/>
      <c r="FU7" s="227"/>
      <c r="FV7" s="227"/>
      <c r="FW7" s="227"/>
      <c r="FX7" s="227"/>
      <c r="FY7" s="227"/>
      <c r="FZ7" s="227"/>
      <c r="GA7" s="227"/>
      <c r="GB7" s="227"/>
      <c r="GC7" s="227"/>
      <c r="GD7" s="227"/>
      <c r="GE7" s="227"/>
      <c r="GF7" s="227"/>
      <c r="GG7" s="227"/>
      <c r="GH7" s="227"/>
      <c r="GI7" s="227"/>
      <c r="GJ7" s="227"/>
      <c r="GK7" s="227"/>
      <c r="GL7" s="227"/>
      <c r="GM7" s="227"/>
      <c r="GN7" s="227"/>
      <c r="GO7" s="227"/>
      <c r="GP7" s="227"/>
      <c r="GQ7" s="227"/>
      <c r="GR7" s="227"/>
      <c r="GS7" s="227"/>
      <c r="GT7" s="231"/>
      <c r="GU7" s="225"/>
      <c r="GV7" s="231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</row>
    <row r="8" spans="1:204" ht="12.75">
      <c r="A8" s="258" t="s">
        <v>162</v>
      </c>
      <c r="B8" s="75" t="s">
        <v>63</v>
      </c>
      <c r="C8" s="23">
        <f t="shared" si="14"/>
        <v>0</v>
      </c>
      <c r="D8" s="17">
        <f t="shared" si="26"/>
        <v>0</v>
      </c>
      <c r="E8" s="68">
        <f t="shared" si="15"/>
        <v>0</v>
      </c>
      <c r="F8" s="17">
        <f t="shared" si="16"/>
        <v>0</v>
      </c>
      <c r="G8" s="17">
        <f t="shared" si="17"/>
        <v>0</v>
      </c>
      <c r="H8" s="68">
        <f t="shared" si="18"/>
        <v>0</v>
      </c>
      <c r="I8" s="69">
        <f t="shared" si="19"/>
        <v>0</v>
      </c>
      <c r="J8" s="70" t="e">
        <f t="shared" si="20"/>
        <v>#DIV/0!</v>
      </c>
      <c r="K8" s="70">
        <f>ABS(I8*100/I1)</f>
        <v>0</v>
      </c>
      <c r="L8" s="69">
        <f>1</f>
        <v>1</v>
      </c>
      <c r="M8" s="69">
        <f t="shared" si="27"/>
        <v>1</v>
      </c>
      <c r="N8" s="69">
        <f t="shared" si="28"/>
        <v>0</v>
      </c>
      <c r="O8" s="69">
        <f t="shared" si="29"/>
        <v>0</v>
      </c>
      <c r="P8" s="69">
        <f t="shared" si="30"/>
        <v>0</v>
      </c>
      <c r="Q8" s="69">
        <f t="shared" si="31"/>
        <v>0</v>
      </c>
      <c r="R8" s="71">
        <f t="shared" si="21"/>
        <v>0</v>
      </c>
      <c r="S8" s="68">
        <f t="shared" si="22"/>
        <v>0</v>
      </c>
      <c r="T8" s="68">
        <f t="shared" si="23"/>
        <v>0</v>
      </c>
      <c r="U8" s="68">
        <f t="shared" si="24"/>
        <v>0</v>
      </c>
      <c r="V8" s="72">
        <f>GOLS!C9</f>
        <v>0</v>
      </c>
      <c r="W8" s="98"/>
      <c r="X8" s="225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57" t="s">
        <v>84</v>
      </c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7"/>
      <c r="BN8" s="226"/>
      <c r="BO8" s="226"/>
      <c r="BP8" s="224"/>
      <c r="BQ8" s="225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57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7"/>
      <c r="DG8" s="226"/>
      <c r="DH8" s="226"/>
      <c r="DI8" s="224"/>
      <c r="DJ8" s="225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7"/>
      <c r="ER8" s="227"/>
      <c r="ES8" s="227"/>
      <c r="ET8" s="227"/>
      <c r="EU8" s="227"/>
      <c r="EV8" s="226"/>
      <c r="EW8" s="227"/>
      <c r="EX8" s="226"/>
      <c r="EY8" s="227"/>
      <c r="EZ8" s="226"/>
      <c r="FA8" s="227"/>
      <c r="FB8" s="99">
        <f t="shared" si="25"/>
        <v>0</v>
      </c>
      <c r="FC8" s="225"/>
      <c r="FD8" s="227"/>
      <c r="FE8" s="227"/>
      <c r="FF8" s="227"/>
      <c r="FG8" s="227"/>
      <c r="FH8" s="227"/>
      <c r="FI8" s="227"/>
      <c r="FJ8" s="227"/>
      <c r="FK8" s="227"/>
      <c r="FL8" s="227"/>
      <c r="FM8" s="227"/>
      <c r="FN8" s="227"/>
      <c r="FO8" s="227"/>
      <c r="FP8" s="227"/>
      <c r="FQ8" s="227"/>
      <c r="FR8" s="227"/>
      <c r="FS8" s="227"/>
      <c r="FT8" s="227"/>
      <c r="FU8" s="227"/>
      <c r="FV8" s="227"/>
      <c r="FW8" s="227"/>
      <c r="FX8" s="227"/>
      <c r="FY8" s="227"/>
      <c r="FZ8" s="227"/>
      <c r="GA8" s="227"/>
      <c r="GB8" s="227"/>
      <c r="GC8" s="227"/>
      <c r="GD8" s="227"/>
      <c r="GE8" s="227"/>
      <c r="GF8" s="227"/>
      <c r="GG8" s="227"/>
      <c r="GH8" s="227"/>
      <c r="GI8" s="227"/>
      <c r="GJ8" s="227"/>
      <c r="GK8" s="227"/>
      <c r="GL8" s="227"/>
      <c r="GM8" s="227"/>
      <c r="GN8" s="227"/>
      <c r="GO8" s="227"/>
      <c r="GP8" s="227"/>
      <c r="GQ8" s="227"/>
      <c r="GR8" s="227"/>
      <c r="GS8" s="227"/>
      <c r="GT8" s="231"/>
      <c r="GU8" s="225"/>
      <c r="GV8" s="231"/>
    </row>
    <row r="9" spans="1:248" s="2" customFormat="1" ht="12.75" hidden="1">
      <c r="A9" s="200"/>
      <c r="B9" s="75"/>
      <c r="C9" s="23">
        <f t="shared" si="14"/>
        <v>0</v>
      </c>
      <c r="D9" s="17">
        <f t="shared" si="26"/>
        <v>0</v>
      </c>
      <c r="E9" s="68">
        <f t="shared" si="15"/>
        <v>0</v>
      </c>
      <c r="F9" s="17">
        <f t="shared" si="16"/>
        <v>0</v>
      </c>
      <c r="G9" s="17">
        <f t="shared" si="17"/>
        <v>0</v>
      </c>
      <c r="H9" s="68">
        <f t="shared" si="18"/>
        <v>0</v>
      </c>
      <c r="I9" s="69">
        <f t="shared" si="19"/>
        <v>0</v>
      </c>
      <c r="J9" s="70" t="e">
        <f t="shared" si="20"/>
        <v>#DIV/0!</v>
      </c>
      <c r="K9" s="70">
        <f>ABS(I9*100/I1)</f>
        <v>0</v>
      </c>
      <c r="L9" s="69">
        <f>K1</f>
        <v>44</v>
      </c>
      <c r="M9" s="69">
        <f t="shared" si="27"/>
        <v>0</v>
      </c>
      <c r="N9" s="69">
        <f t="shared" si="28"/>
        <v>0</v>
      </c>
      <c r="O9" s="69">
        <f t="shared" si="29"/>
        <v>0</v>
      </c>
      <c r="P9" s="69">
        <f t="shared" si="30"/>
        <v>0</v>
      </c>
      <c r="Q9" s="69">
        <f t="shared" si="31"/>
        <v>0</v>
      </c>
      <c r="R9" s="71">
        <f t="shared" si="21"/>
        <v>0</v>
      </c>
      <c r="S9" s="68">
        <f t="shared" si="22"/>
        <v>0</v>
      </c>
      <c r="T9" s="68">
        <f t="shared" si="23"/>
        <v>0</v>
      </c>
      <c r="U9" s="68">
        <f t="shared" si="24"/>
        <v>0</v>
      </c>
      <c r="V9" s="72" t="e">
        <f>GOLS!#REF!</f>
        <v>#REF!</v>
      </c>
      <c r="W9" s="98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6"/>
      <c r="AP9" s="225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7"/>
      <c r="BN9" s="226"/>
      <c r="BO9" s="226"/>
      <c r="BP9" s="224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6"/>
      <c r="CI9" s="225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7"/>
      <c r="DG9" s="226"/>
      <c r="DH9" s="226"/>
      <c r="DI9" s="224"/>
      <c r="DJ9" s="225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7"/>
      <c r="ER9" s="227"/>
      <c r="ES9" s="227"/>
      <c r="ET9" s="227"/>
      <c r="EU9" s="227"/>
      <c r="EV9" s="226"/>
      <c r="EW9" s="227"/>
      <c r="EX9" s="226"/>
      <c r="EY9" s="227"/>
      <c r="EZ9" s="226"/>
      <c r="FA9" s="227"/>
      <c r="FB9" s="99">
        <f t="shared" si="25"/>
        <v>0</v>
      </c>
      <c r="FC9" s="225"/>
      <c r="FD9" s="227"/>
      <c r="FE9" s="227"/>
      <c r="FF9" s="227"/>
      <c r="FG9" s="227"/>
      <c r="FH9" s="227"/>
      <c r="FI9" s="227"/>
      <c r="FJ9" s="227"/>
      <c r="FK9" s="227"/>
      <c r="FL9" s="227"/>
      <c r="FM9" s="227"/>
      <c r="FN9" s="227"/>
      <c r="FO9" s="227"/>
      <c r="FP9" s="227"/>
      <c r="FQ9" s="227"/>
      <c r="FR9" s="227"/>
      <c r="FS9" s="227"/>
      <c r="FT9" s="227"/>
      <c r="FU9" s="227"/>
      <c r="FV9" s="227"/>
      <c r="FW9" s="227"/>
      <c r="FX9" s="227"/>
      <c r="FY9" s="227"/>
      <c r="FZ9" s="227"/>
      <c r="GA9" s="227"/>
      <c r="GB9" s="227"/>
      <c r="GC9" s="227"/>
      <c r="GD9" s="227"/>
      <c r="GE9" s="227"/>
      <c r="GF9" s="227"/>
      <c r="GG9" s="227"/>
      <c r="GH9" s="227"/>
      <c r="GI9" s="227"/>
      <c r="GJ9" s="227"/>
      <c r="GK9" s="227"/>
      <c r="GL9" s="227"/>
      <c r="GM9" s="227"/>
      <c r="GN9" s="227"/>
      <c r="GO9" s="227"/>
      <c r="GP9" s="227"/>
      <c r="GQ9" s="227"/>
      <c r="GR9" s="227"/>
      <c r="GS9" s="227"/>
      <c r="GT9" s="231"/>
      <c r="GU9" s="225"/>
      <c r="GV9" s="231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</row>
    <row r="10" spans="1:250" s="151" customFormat="1" ht="12.75">
      <c r="A10" s="202" t="s">
        <v>88</v>
      </c>
      <c r="B10" s="141" t="s">
        <v>82</v>
      </c>
      <c r="C10" s="142">
        <f t="shared" si="14"/>
        <v>20</v>
      </c>
      <c r="D10" s="284">
        <f t="shared" si="26"/>
        <v>19</v>
      </c>
      <c r="E10" s="144">
        <f t="shared" si="15"/>
        <v>14</v>
      </c>
      <c r="F10" s="143">
        <f t="shared" si="16"/>
        <v>4</v>
      </c>
      <c r="G10" s="143">
        <f t="shared" si="17"/>
        <v>1</v>
      </c>
      <c r="H10" s="144">
        <f t="shared" si="18"/>
        <v>1</v>
      </c>
      <c r="I10" s="145">
        <f t="shared" si="19"/>
        <v>1551</v>
      </c>
      <c r="J10" s="146">
        <f t="shared" si="20"/>
        <v>77.55</v>
      </c>
      <c r="K10" s="146">
        <f>ABS(I10*100/I1)</f>
        <v>39.166666666666664</v>
      </c>
      <c r="L10" s="145">
        <f>K1</f>
        <v>44</v>
      </c>
      <c r="M10" s="279">
        <f t="shared" si="27"/>
        <v>21</v>
      </c>
      <c r="N10" s="280">
        <f t="shared" si="28"/>
        <v>22</v>
      </c>
      <c r="O10" s="279">
        <f t="shared" si="29"/>
        <v>9</v>
      </c>
      <c r="P10" s="279">
        <f t="shared" si="30"/>
        <v>12</v>
      </c>
      <c r="Q10" s="279">
        <f t="shared" si="31"/>
        <v>1</v>
      </c>
      <c r="R10" s="147">
        <f t="shared" si="21"/>
        <v>8</v>
      </c>
      <c r="S10" s="144">
        <f t="shared" si="22"/>
        <v>0</v>
      </c>
      <c r="T10" s="144">
        <f t="shared" si="23"/>
        <v>0</v>
      </c>
      <c r="U10" s="144">
        <f t="shared" si="24"/>
        <v>0</v>
      </c>
      <c r="V10" s="148">
        <f>GOLS!C9</f>
        <v>0</v>
      </c>
      <c r="W10" s="98"/>
      <c r="X10" s="225" t="s">
        <v>72</v>
      </c>
      <c r="Y10" s="226" t="s">
        <v>72</v>
      </c>
      <c r="Z10" s="226" t="s">
        <v>72</v>
      </c>
      <c r="AA10" s="226" t="s">
        <v>72</v>
      </c>
      <c r="AB10" s="226" t="s">
        <v>73</v>
      </c>
      <c r="AC10" s="226" t="s">
        <v>72</v>
      </c>
      <c r="AD10" s="226" t="s">
        <v>72</v>
      </c>
      <c r="AE10" s="226" t="s">
        <v>72</v>
      </c>
      <c r="AF10" s="226" t="s">
        <v>72</v>
      </c>
      <c r="AG10" s="226" t="s">
        <v>72</v>
      </c>
      <c r="AH10" s="226" t="s">
        <v>72</v>
      </c>
      <c r="AI10" s="226" t="s">
        <v>73</v>
      </c>
      <c r="AJ10" s="226" t="s">
        <v>73</v>
      </c>
      <c r="AK10" s="226" t="s">
        <v>73</v>
      </c>
      <c r="AL10" s="226" t="s">
        <v>73</v>
      </c>
      <c r="AM10" s="226" t="s">
        <v>73</v>
      </c>
      <c r="AN10" s="226" t="s">
        <v>73</v>
      </c>
      <c r="AO10" s="226" t="s">
        <v>73</v>
      </c>
      <c r="AP10" s="226" t="s">
        <v>73</v>
      </c>
      <c r="AQ10" s="226" t="s">
        <v>73</v>
      </c>
      <c r="AR10" s="256" t="s">
        <v>73</v>
      </c>
      <c r="AS10" s="256" t="s">
        <v>73</v>
      </c>
      <c r="AT10" s="256" t="s">
        <v>85</v>
      </c>
      <c r="AU10" s="281"/>
      <c r="AV10" s="226" t="s">
        <v>85</v>
      </c>
      <c r="AW10" s="256" t="s">
        <v>84</v>
      </c>
      <c r="AX10" s="257" t="s">
        <v>72</v>
      </c>
      <c r="AY10" s="257" t="s">
        <v>72</v>
      </c>
      <c r="AZ10" s="257" t="s">
        <v>72</v>
      </c>
      <c r="BA10" s="257" t="s">
        <v>72</v>
      </c>
      <c r="BB10" s="249" t="s">
        <v>127</v>
      </c>
      <c r="BC10" s="257" t="s">
        <v>72</v>
      </c>
      <c r="BD10" s="257" t="s">
        <v>72</v>
      </c>
      <c r="BE10" s="226" t="s">
        <v>72</v>
      </c>
      <c r="BF10" s="257" t="s">
        <v>72</v>
      </c>
      <c r="BG10" s="257" t="s">
        <v>85</v>
      </c>
      <c r="BH10" s="257" t="s">
        <v>72</v>
      </c>
      <c r="BI10" s="257" t="s">
        <v>84</v>
      </c>
      <c r="BJ10" s="257" t="s">
        <v>85</v>
      </c>
      <c r="BK10" s="257" t="s">
        <v>85</v>
      </c>
      <c r="BL10" s="226" t="s">
        <v>85</v>
      </c>
      <c r="BM10" s="227" t="s">
        <v>85</v>
      </c>
      <c r="BN10" s="226" t="s">
        <v>85</v>
      </c>
      <c r="BO10" s="226" t="s">
        <v>85</v>
      </c>
      <c r="BP10" s="224"/>
      <c r="BQ10" s="237">
        <v>61</v>
      </c>
      <c r="BR10" s="226">
        <v>90</v>
      </c>
      <c r="BS10" s="226">
        <v>24</v>
      </c>
      <c r="BT10" s="226">
        <v>90</v>
      </c>
      <c r="BU10" s="226"/>
      <c r="BV10" s="226">
        <v>90</v>
      </c>
      <c r="BW10" s="226">
        <v>90</v>
      </c>
      <c r="BX10" s="226">
        <v>90</v>
      </c>
      <c r="BY10" s="226">
        <v>90</v>
      </c>
      <c r="BZ10" s="226">
        <v>90</v>
      </c>
      <c r="CA10" s="226">
        <v>90</v>
      </c>
      <c r="CB10" s="226"/>
      <c r="CC10" s="226"/>
      <c r="CD10" s="226"/>
      <c r="CE10" s="226"/>
      <c r="CF10" s="226"/>
      <c r="CG10" s="226"/>
      <c r="CH10" s="226"/>
      <c r="CI10" s="226"/>
      <c r="CJ10" s="226"/>
      <c r="CK10" s="256"/>
      <c r="CL10" s="256"/>
      <c r="CM10" s="256"/>
      <c r="CN10" s="226"/>
      <c r="CO10" s="226"/>
      <c r="CP10" s="256">
        <v>20</v>
      </c>
      <c r="CQ10" s="257">
        <v>62</v>
      </c>
      <c r="CR10" s="257">
        <v>90</v>
      </c>
      <c r="CS10" s="257">
        <v>39</v>
      </c>
      <c r="CT10" s="257">
        <v>90</v>
      </c>
      <c r="CU10" s="249" t="s">
        <v>127</v>
      </c>
      <c r="CV10" s="257">
        <v>90</v>
      </c>
      <c r="CW10" s="257">
        <v>90</v>
      </c>
      <c r="CX10" s="226">
        <v>90</v>
      </c>
      <c r="CY10" s="257">
        <v>90</v>
      </c>
      <c r="CZ10" s="257"/>
      <c r="DA10" s="257">
        <v>85</v>
      </c>
      <c r="DB10" s="257"/>
      <c r="DC10" s="257"/>
      <c r="DD10" s="257"/>
      <c r="DE10" s="226"/>
      <c r="DF10" s="227"/>
      <c r="DG10" s="226"/>
      <c r="DH10" s="226"/>
      <c r="DI10" s="224"/>
      <c r="DJ10" s="225" t="s">
        <v>118</v>
      </c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56" t="s">
        <v>119</v>
      </c>
      <c r="EJ10" s="257" t="s">
        <v>118</v>
      </c>
      <c r="EK10" s="226"/>
      <c r="EL10" s="257" t="s">
        <v>118</v>
      </c>
      <c r="EM10" s="226"/>
      <c r="EN10" s="226"/>
      <c r="EO10" s="226"/>
      <c r="EP10" s="226"/>
      <c r="EQ10" s="227"/>
      <c r="ER10" s="227"/>
      <c r="ES10" s="227"/>
      <c r="ET10" s="259" t="s">
        <v>118</v>
      </c>
      <c r="EU10" s="227"/>
      <c r="EV10" s="226"/>
      <c r="EW10" s="227"/>
      <c r="EX10" s="226"/>
      <c r="EY10" s="227"/>
      <c r="EZ10" s="226"/>
      <c r="FA10" s="227"/>
      <c r="FB10" s="149">
        <f t="shared" si="25"/>
        <v>8</v>
      </c>
      <c r="FC10" s="227"/>
      <c r="FD10" s="247">
        <v>1</v>
      </c>
      <c r="FE10" s="226"/>
      <c r="FF10" s="226"/>
      <c r="FG10" s="226"/>
      <c r="FH10" s="226"/>
      <c r="FI10" s="226"/>
      <c r="FJ10" s="247">
        <v>1</v>
      </c>
      <c r="FK10" s="226"/>
      <c r="FL10" s="226"/>
      <c r="FM10" s="247">
        <v>1</v>
      </c>
      <c r="FN10" s="226"/>
      <c r="FO10" s="226"/>
      <c r="FP10" s="226"/>
      <c r="FQ10" s="226"/>
      <c r="FR10" s="226"/>
      <c r="FS10" s="226"/>
      <c r="FT10" s="226"/>
      <c r="FU10" s="226"/>
      <c r="FV10" s="226"/>
      <c r="FW10" s="226"/>
      <c r="FX10" s="226"/>
      <c r="FY10" s="226"/>
      <c r="FZ10" s="226"/>
      <c r="GA10" s="226"/>
      <c r="GB10" s="226"/>
      <c r="GC10" s="226"/>
      <c r="GD10" s="247">
        <v>1</v>
      </c>
      <c r="GE10" s="226"/>
      <c r="GF10" s="247">
        <v>1</v>
      </c>
      <c r="GG10" s="249" t="s">
        <v>127</v>
      </c>
      <c r="GH10" s="226"/>
      <c r="GI10" s="247">
        <v>1</v>
      </c>
      <c r="GJ10" s="247">
        <v>1</v>
      </c>
      <c r="GK10" s="247">
        <v>1</v>
      </c>
      <c r="GL10" s="226"/>
      <c r="GM10" s="226"/>
      <c r="GN10" s="226"/>
      <c r="GO10" s="226"/>
      <c r="GP10" s="226"/>
      <c r="GQ10" s="226"/>
      <c r="GR10" s="226"/>
      <c r="GS10" s="226"/>
      <c r="GT10" s="274"/>
      <c r="GU10" s="225"/>
      <c r="GV10" s="23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</row>
    <row r="11" spans="1:250" s="152" customFormat="1" ht="12.75">
      <c r="A11" s="202" t="s">
        <v>61</v>
      </c>
      <c r="B11" s="141" t="s">
        <v>82</v>
      </c>
      <c r="C11" s="142">
        <f t="shared" si="14"/>
        <v>36</v>
      </c>
      <c r="D11" s="284">
        <f t="shared" si="26"/>
        <v>36</v>
      </c>
      <c r="E11" s="144">
        <f t="shared" si="15"/>
        <v>33</v>
      </c>
      <c r="F11" s="143">
        <f t="shared" si="16"/>
        <v>3</v>
      </c>
      <c r="G11" s="143">
        <f t="shared" si="17"/>
        <v>1</v>
      </c>
      <c r="H11" s="144">
        <f t="shared" si="18"/>
        <v>2</v>
      </c>
      <c r="I11" s="145">
        <f t="shared" si="19"/>
        <v>3152</v>
      </c>
      <c r="J11" s="146">
        <f t="shared" si="20"/>
        <v>87.55555555555556</v>
      </c>
      <c r="K11" s="146">
        <f>ABS(I11*100/I1)</f>
        <v>79.5959595959596</v>
      </c>
      <c r="L11" s="145">
        <f>K1</f>
        <v>44</v>
      </c>
      <c r="M11" s="279">
        <f t="shared" si="27"/>
        <v>38</v>
      </c>
      <c r="N11" s="280">
        <f t="shared" si="28"/>
        <v>4</v>
      </c>
      <c r="O11" s="279">
        <f t="shared" si="29"/>
        <v>2</v>
      </c>
      <c r="P11" s="279">
        <f t="shared" si="30"/>
        <v>0</v>
      </c>
      <c r="Q11" s="279">
        <f t="shared" si="31"/>
        <v>2</v>
      </c>
      <c r="R11" s="147">
        <f t="shared" si="21"/>
        <v>6</v>
      </c>
      <c r="S11" s="144">
        <f t="shared" si="22"/>
        <v>1</v>
      </c>
      <c r="T11" s="144">
        <f t="shared" si="23"/>
        <v>0</v>
      </c>
      <c r="U11" s="144">
        <f t="shared" si="24"/>
        <v>1</v>
      </c>
      <c r="V11" s="148">
        <f>GOLS!C10</f>
        <v>0</v>
      </c>
      <c r="W11" s="98"/>
      <c r="X11" s="226" t="s">
        <v>72</v>
      </c>
      <c r="Y11" s="281"/>
      <c r="Z11" s="226" t="s">
        <v>84</v>
      </c>
      <c r="AA11" s="226" t="s">
        <v>72</v>
      </c>
      <c r="AB11" s="226" t="s">
        <v>72</v>
      </c>
      <c r="AC11" s="226" t="s">
        <v>72</v>
      </c>
      <c r="AD11" s="226" t="s">
        <v>72</v>
      </c>
      <c r="AE11" s="226" t="s">
        <v>72</v>
      </c>
      <c r="AF11" s="226" t="s">
        <v>72</v>
      </c>
      <c r="AG11" s="225" t="s">
        <v>72</v>
      </c>
      <c r="AH11" s="226" t="s">
        <v>84</v>
      </c>
      <c r="AI11" s="226" t="s">
        <v>72</v>
      </c>
      <c r="AJ11" s="226" t="s">
        <v>72</v>
      </c>
      <c r="AK11" s="249" t="s">
        <v>127</v>
      </c>
      <c r="AL11" s="226" t="s">
        <v>72</v>
      </c>
      <c r="AM11" s="226" t="s">
        <v>72</v>
      </c>
      <c r="AN11" s="226" t="s">
        <v>72</v>
      </c>
      <c r="AO11" s="226" t="s">
        <v>72</v>
      </c>
      <c r="AP11" s="226" t="s">
        <v>72</v>
      </c>
      <c r="AQ11" s="226" t="s">
        <v>72</v>
      </c>
      <c r="AR11" s="256" t="s">
        <v>72</v>
      </c>
      <c r="AS11" s="256" t="s">
        <v>72</v>
      </c>
      <c r="AT11" s="256" t="s">
        <v>72</v>
      </c>
      <c r="AU11" s="256" t="s">
        <v>72</v>
      </c>
      <c r="AV11" s="226" t="s">
        <v>72</v>
      </c>
      <c r="AW11" s="256" t="s">
        <v>72</v>
      </c>
      <c r="AX11" s="257" t="s">
        <v>72</v>
      </c>
      <c r="AY11" s="257" t="s">
        <v>72</v>
      </c>
      <c r="AZ11" s="257" t="s">
        <v>72</v>
      </c>
      <c r="BA11" s="249" t="s">
        <v>127</v>
      </c>
      <c r="BB11" s="257" t="s">
        <v>72</v>
      </c>
      <c r="BC11" s="281"/>
      <c r="BD11" s="257" t="s">
        <v>85</v>
      </c>
      <c r="BE11" s="226" t="s">
        <v>72</v>
      </c>
      <c r="BF11" s="257" t="s">
        <v>85</v>
      </c>
      <c r="BG11" s="257" t="s">
        <v>72</v>
      </c>
      <c r="BH11" s="257" t="s">
        <v>72</v>
      </c>
      <c r="BI11" s="257" t="s">
        <v>72</v>
      </c>
      <c r="BJ11" s="257" t="s">
        <v>72</v>
      </c>
      <c r="BK11" s="257" t="s">
        <v>72</v>
      </c>
      <c r="BL11" s="226" t="s">
        <v>72</v>
      </c>
      <c r="BM11" s="227" t="s">
        <v>72</v>
      </c>
      <c r="BN11" s="226" t="s">
        <v>72</v>
      </c>
      <c r="BO11" s="226" t="s">
        <v>72</v>
      </c>
      <c r="BP11" s="224"/>
      <c r="BQ11" s="238">
        <v>90</v>
      </c>
      <c r="BR11" s="226"/>
      <c r="BS11" s="226"/>
      <c r="BT11" s="226">
        <v>90</v>
      </c>
      <c r="BU11" s="226">
        <v>90</v>
      </c>
      <c r="BV11" s="226">
        <v>90</v>
      </c>
      <c r="BW11" s="226">
        <v>90</v>
      </c>
      <c r="BX11" s="226">
        <v>90</v>
      </c>
      <c r="BY11" s="226">
        <v>65</v>
      </c>
      <c r="BZ11" s="225">
        <v>57</v>
      </c>
      <c r="CA11" s="226"/>
      <c r="CB11" s="226">
        <v>90</v>
      </c>
      <c r="CC11" s="226">
        <v>90</v>
      </c>
      <c r="CD11" s="249" t="s">
        <v>127</v>
      </c>
      <c r="CE11" s="226">
        <v>90</v>
      </c>
      <c r="CF11" s="226">
        <v>90</v>
      </c>
      <c r="CG11" s="226">
        <v>90</v>
      </c>
      <c r="CH11" s="226">
        <v>90</v>
      </c>
      <c r="CI11" s="226">
        <v>90</v>
      </c>
      <c r="CJ11" s="226">
        <v>90</v>
      </c>
      <c r="CK11" s="256">
        <v>90</v>
      </c>
      <c r="CL11" s="256">
        <v>90</v>
      </c>
      <c r="CM11" s="256">
        <v>90</v>
      </c>
      <c r="CN11" s="256">
        <v>90</v>
      </c>
      <c r="CO11" s="226">
        <v>90</v>
      </c>
      <c r="CP11" s="256">
        <v>90</v>
      </c>
      <c r="CQ11" s="257">
        <v>90</v>
      </c>
      <c r="CR11" s="257">
        <v>60</v>
      </c>
      <c r="CS11" s="257">
        <v>90</v>
      </c>
      <c r="CT11" s="249" t="s">
        <v>127</v>
      </c>
      <c r="CU11" s="257">
        <v>90</v>
      </c>
      <c r="CV11" s="226"/>
      <c r="CW11" s="257"/>
      <c r="CX11" s="226">
        <v>90</v>
      </c>
      <c r="CY11" s="257"/>
      <c r="CZ11" s="257">
        <v>90</v>
      </c>
      <c r="DA11" s="257">
        <v>90</v>
      </c>
      <c r="DB11" s="257">
        <v>90</v>
      </c>
      <c r="DC11" s="257">
        <v>90</v>
      </c>
      <c r="DD11" s="257">
        <v>90</v>
      </c>
      <c r="DE11" s="226">
        <v>90</v>
      </c>
      <c r="DF11" s="227">
        <v>90</v>
      </c>
      <c r="DG11" s="226">
        <v>90</v>
      </c>
      <c r="DH11" s="226">
        <v>90</v>
      </c>
      <c r="DI11" s="224"/>
      <c r="DJ11" s="225"/>
      <c r="DK11" s="226"/>
      <c r="DL11" s="226" t="s">
        <v>119</v>
      </c>
      <c r="DM11" s="226"/>
      <c r="DN11" s="226"/>
      <c r="DO11" s="226"/>
      <c r="DP11" s="226"/>
      <c r="DQ11" s="226"/>
      <c r="DR11" s="226" t="s">
        <v>118</v>
      </c>
      <c r="DS11" s="226" t="s">
        <v>118</v>
      </c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57" t="s">
        <v>118</v>
      </c>
      <c r="EL11" s="226"/>
      <c r="EM11" s="226"/>
      <c r="EN11" s="226"/>
      <c r="EO11" s="226"/>
      <c r="EP11" s="226"/>
      <c r="EQ11" s="227"/>
      <c r="ER11" s="227"/>
      <c r="ES11" s="227"/>
      <c r="ET11" s="227"/>
      <c r="EU11" s="227"/>
      <c r="EV11" s="226"/>
      <c r="EW11" s="227"/>
      <c r="EX11" s="226"/>
      <c r="EY11" s="227"/>
      <c r="EZ11" s="226"/>
      <c r="FA11" s="227"/>
      <c r="FB11" s="149">
        <f t="shared" si="25"/>
        <v>8</v>
      </c>
      <c r="FC11" s="226"/>
      <c r="FD11" s="226"/>
      <c r="FE11" s="247">
        <v>1</v>
      </c>
      <c r="FF11" s="226"/>
      <c r="FG11" s="226"/>
      <c r="FH11" s="226"/>
      <c r="FI11" s="247">
        <v>1</v>
      </c>
      <c r="FJ11" s="226"/>
      <c r="FK11" s="226"/>
      <c r="FL11" s="247">
        <v>1</v>
      </c>
      <c r="FM11" s="226"/>
      <c r="FN11" s="226"/>
      <c r="FO11" s="248">
        <v>2</v>
      </c>
      <c r="FP11" s="249" t="s">
        <v>127</v>
      </c>
      <c r="FQ11" s="226"/>
      <c r="FR11" s="226"/>
      <c r="FS11" s="226"/>
      <c r="FT11" s="226"/>
      <c r="FU11" s="226"/>
      <c r="FV11" s="226"/>
      <c r="FW11" s="226"/>
      <c r="FX11" s="247">
        <v>1</v>
      </c>
      <c r="FY11" s="226"/>
      <c r="FZ11" s="226"/>
      <c r="GA11" s="226"/>
      <c r="GB11" s="226"/>
      <c r="GC11" s="226"/>
      <c r="GD11" s="226"/>
      <c r="GE11" s="247">
        <v>1</v>
      </c>
      <c r="GF11" s="249" t="s">
        <v>127</v>
      </c>
      <c r="GG11" s="226"/>
      <c r="GH11" s="226"/>
      <c r="GI11" s="226"/>
      <c r="GJ11" s="226"/>
      <c r="GK11" s="226"/>
      <c r="GL11" s="226"/>
      <c r="GM11" s="226"/>
      <c r="GN11" s="247">
        <v>1</v>
      </c>
      <c r="GO11" s="226"/>
      <c r="GP11" s="226"/>
      <c r="GQ11" s="226"/>
      <c r="GR11" s="226"/>
      <c r="GS11" s="226"/>
      <c r="GT11" s="231"/>
      <c r="GU11" s="225"/>
      <c r="GV11" s="231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2"/>
      <c r="IP11" s="2"/>
    </row>
    <row r="12" spans="1:250" s="151" customFormat="1" ht="12.75">
      <c r="A12" s="202" t="s">
        <v>89</v>
      </c>
      <c r="B12" s="141" t="s">
        <v>64</v>
      </c>
      <c r="C12" s="142">
        <f t="shared" si="14"/>
        <v>13</v>
      </c>
      <c r="D12" s="284">
        <f t="shared" si="26"/>
        <v>11</v>
      </c>
      <c r="E12" s="144">
        <f t="shared" si="15"/>
        <v>5</v>
      </c>
      <c r="F12" s="143">
        <f t="shared" si="16"/>
        <v>6</v>
      </c>
      <c r="G12" s="143">
        <f t="shared" si="17"/>
        <v>2</v>
      </c>
      <c r="H12" s="144">
        <f t="shared" si="18"/>
        <v>0</v>
      </c>
      <c r="I12" s="145">
        <f t="shared" si="19"/>
        <v>807</v>
      </c>
      <c r="J12" s="146">
        <f t="shared" si="20"/>
        <v>62.07692307692308</v>
      </c>
      <c r="K12" s="146">
        <f>ABS(I12*100/I1)</f>
        <v>20.37878787878788</v>
      </c>
      <c r="L12" s="145">
        <f>K1</f>
        <v>44</v>
      </c>
      <c r="M12" s="279">
        <f t="shared" si="27"/>
        <v>18</v>
      </c>
      <c r="N12" s="280">
        <f t="shared" si="28"/>
        <v>21</v>
      </c>
      <c r="O12" s="279">
        <f t="shared" si="29"/>
        <v>15</v>
      </c>
      <c r="P12" s="279">
        <f t="shared" si="30"/>
        <v>6</v>
      </c>
      <c r="Q12" s="279">
        <f t="shared" si="31"/>
        <v>0</v>
      </c>
      <c r="R12" s="147">
        <f t="shared" si="21"/>
        <v>2</v>
      </c>
      <c r="S12" s="144">
        <f t="shared" si="22"/>
        <v>0</v>
      </c>
      <c r="T12" s="144">
        <f t="shared" si="23"/>
        <v>0</v>
      </c>
      <c r="U12" s="144">
        <f t="shared" si="24"/>
        <v>0</v>
      </c>
      <c r="V12" s="148">
        <f>GOLS!C11</f>
        <v>0</v>
      </c>
      <c r="W12" s="98"/>
      <c r="X12" s="225" t="s">
        <v>72</v>
      </c>
      <c r="Y12" s="226" t="s">
        <v>72</v>
      </c>
      <c r="Z12" s="281"/>
      <c r="AA12" s="226" t="s">
        <v>72</v>
      </c>
      <c r="AB12" s="226" t="s">
        <v>84</v>
      </c>
      <c r="AC12" s="281"/>
      <c r="AD12" s="226" t="s">
        <v>84</v>
      </c>
      <c r="AE12" s="226" t="s">
        <v>84</v>
      </c>
      <c r="AF12" s="226" t="s">
        <v>85</v>
      </c>
      <c r="AG12" s="226" t="s">
        <v>84</v>
      </c>
      <c r="AH12" s="226" t="s">
        <v>72</v>
      </c>
      <c r="AI12" s="226" t="s">
        <v>72</v>
      </c>
      <c r="AJ12" s="226" t="s">
        <v>85</v>
      </c>
      <c r="AK12" s="226" t="s">
        <v>72</v>
      </c>
      <c r="AL12" s="226" t="s">
        <v>72</v>
      </c>
      <c r="AM12" s="226" t="s">
        <v>73</v>
      </c>
      <c r="AN12" s="226" t="s">
        <v>73</v>
      </c>
      <c r="AO12" s="226" t="s">
        <v>73</v>
      </c>
      <c r="AP12" s="226" t="s">
        <v>73</v>
      </c>
      <c r="AQ12" s="226" t="s">
        <v>73</v>
      </c>
      <c r="AR12" s="256" t="s">
        <v>73</v>
      </c>
      <c r="AS12" s="256" t="s">
        <v>85</v>
      </c>
      <c r="AT12" s="256" t="s">
        <v>85</v>
      </c>
      <c r="AU12" s="256" t="s">
        <v>85</v>
      </c>
      <c r="AV12" s="226" t="s">
        <v>85</v>
      </c>
      <c r="AW12" s="256" t="s">
        <v>85</v>
      </c>
      <c r="AX12" s="257" t="s">
        <v>85</v>
      </c>
      <c r="AY12" s="281"/>
      <c r="AZ12" s="281"/>
      <c r="BA12" s="257" t="s">
        <v>72</v>
      </c>
      <c r="BB12" s="257" t="s">
        <v>84</v>
      </c>
      <c r="BC12" s="226"/>
      <c r="BD12" s="257" t="s">
        <v>85</v>
      </c>
      <c r="BE12" s="226" t="s">
        <v>72</v>
      </c>
      <c r="BF12" s="257" t="s">
        <v>72</v>
      </c>
      <c r="BG12" s="257" t="s">
        <v>72</v>
      </c>
      <c r="BH12" s="257" t="s">
        <v>84</v>
      </c>
      <c r="BI12" s="257" t="s">
        <v>84</v>
      </c>
      <c r="BJ12" s="257" t="s">
        <v>85</v>
      </c>
      <c r="BK12" s="257" t="s">
        <v>85</v>
      </c>
      <c r="BL12" s="226" t="s">
        <v>85</v>
      </c>
      <c r="BM12" s="227" t="s">
        <v>85</v>
      </c>
      <c r="BN12" s="226" t="s">
        <v>85</v>
      </c>
      <c r="BO12" s="226" t="s">
        <v>85</v>
      </c>
      <c r="BP12" s="224"/>
      <c r="BQ12" s="237">
        <v>61</v>
      </c>
      <c r="BR12" s="226">
        <v>90</v>
      </c>
      <c r="BS12" s="226"/>
      <c r="BT12" s="226">
        <v>45</v>
      </c>
      <c r="BU12" s="226"/>
      <c r="BV12" s="226"/>
      <c r="BW12" s="226"/>
      <c r="BX12" s="226">
        <v>1</v>
      </c>
      <c r="BY12" s="226"/>
      <c r="BZ12" s="226"/>
      <c r="CA12" s="226">
        <v>62</v>
      </c>
      <c r="CB12" s="226">
        <v>54</v>
      </c>
      <c r="CC12" s="226"/>
      <c r="CD12" s="226">
        <v>64</v>
      </c>
      <c r="CE12" s="226">
        <v>90</v>
      </c>
      <c r="CF12" s="226"/>
      <c r="CG12" s="226"/>
      <c r="CH12" s="226"/>
      <c r="CI12" s="226"/>
      <c r="CJ12" s="226"/>
      <c r="CK12" s="256"/>
      <c r="CL12" s="256"/>
      <c r="CM12" s="256"/>
      <c r="CN12" s="256"/>
      <c r="CO12" s="226"/>
      <c r="CP12" s="256"/>
      <c r="CQ12" s="257"/>
      <c r="CR12" s="226"/>
      <c r="CS12" s="226"/>
      <c r="CT12" s="257">
        <v>90</v>
      </c>
      <c r="CU12" s="257"/>
      <c r="CV12" s="226"/>
      <c r="CW12" s="257"/>
      <c r="CX12" s="226">
        <v>90</v>
      </c>
      <c r="CY12" s="257">
        <v>90</v>
      </c>
      <c r="CZ12" s="257">
        <v>65</v>
      </c>
      <c r="DA12" s="257">
        <v>5</v>
      </c>
      <c r="DB12" s="257"/>
      <c r="DC12" s="257"/>
      <c r="DD12" s="257"/>
      <c r="DE12" s="226"/>
      <c r="DF12" s="227"/>
      <c r="DG12" s="226"/>
      <c r="DH12" s="226"/>
      <c r="DI12" s="224"/>
      <c r="DJ12" s="225" t="s">
        <v>118</v>
      </c>
      <c r="DK12" s="225"/>
      <c r="DL12" s="226"/>
      <c r="DM12" s="226" t="s">
        <v>118</v>
      </c>
      <c r="DN12" s="226"/>
      <c r="DO12" s="226"/>
      <c r="DP12" s="226"/>
      <c r="DQ12" s="226" t="s">
        <v>119</v>
      </c>
      <c r="DR12" s="226"/>
      <c r="DS12" s="226"/>
      <c r="DT12" s="226" t="s">
        <v>118</v>
      </c>
      <c r="DU12" s="226" t="s">
        <v>118</v>
      </c>
      <c r="DV12" s="226"/>
      <c r="DW12" s="226" t="s">
        <v>118</v>
      </c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7"/>
      <c r="ER12" s="227"/>
      <c r="ES12" s="259" t="s">
        <v>118</v>
      </c>
      <c r="ET12" s="259" t="s">
        <v>119</v>
      </c>
      <c r="EU12" s="227"/>
      <c r="EV12" s="226"/>
      <c r="EW12" s="227"/>
      <c r="EX12" s="226"/>
      <c r="EY12" s="227"/>
      <c r="EZ12" s="226"/>
      <c r="FA12" s="227"/>
      <c r="FB12" s="149">
        <f t="shared" si="25"/>
        <v>2</v>
      </c>
      <c r="FC12" s="247">
        <v>1</v>
      </c>
      <c r="FD12" s="226"/>
      <c r="FE12" s="226"/>
      <c r="FF12" s="226"/>
      <c r="FG12" s="226"/>
      <c r="FH12" s="226"/>
      <c r="FI12" s="226"/>
      <c r="FJ12" s="226"/>
      <c r="FK12" s="226"/>
      <c r="FL12" s="226"/>
      <c r="FM12" s="226"/>
      <c r="FN12" s="226"/>
      <c r="FO12" s="226"/>
      <c r="FP12" s="226"/>
      <c r="FQ12" s="226"/>
      <c r="FR12" s="226"/>
      <c r="FS12" s="226"/>
      <c r="FT12" s="226"/>
      <c r="FU12" s="226"/>
      <c r="FV12" s="226"/>
      <c r="FW12" s="226"/>
      <c r="FX12" s="226"/>
      <c r="FY12" s="226"/>
      <c r="FZ12" s="226"/>
      <c r="GA12" s="226"/>
      <c r="GB12" s="226"/>
      <c r="GC12" s="226"/>
      <c r="GD12" s="226"/>
      <c r="GE12" s="226"/>
      <c r="GF12" s="226"/>
      <c r="GG12" s="226"/>
      <c r="GH12" s="226"/>
      <c r="GI12" s="227"/>
      <c r="GJ12" s="229"/>
      <c r="GK12" s="226"/>
      <c r="GL12" s="247">
        <v>1</v>
      </c>
      <c r="GM12" s="226"/>
      <c r="GN12" s="226"/>
      <c r="GO12" s="226"/>
      <c r="GP12" s="226"/>
      <c r="GQ12" s="226"/>
      <c r="GR12" s="226"/>
      <c r="GS12" s="226"/>
      <c r="GT12" s="231"/>
      <c r="GU12" s="225"/>
      <c r="GV12" s="23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</row>
    <row r="13" spans="1:250" s="152" customFormat="1" ht="12.75">
      <c r="A13" s="202" t="s">
        <v>90</v>
      </c>
      <c r="B13" s="141" t="s">
        <v>64</v>
      </c>
      <c r="C13" s="142">
        <f t="shared" si="14"/>
        <v>25</v>
      </c>
      <c r="D13" s="284">
        <f t="shared" si="26"/>
        <v>18</v>
      </c>
      <c r="E13" s="144">
        <f t="shared" si="15"/>
        <v>16</v>
      </c>
      <c r="F13" s="143">
        <f t="shared" si="16"/>
        <v>3</v>
      </c>
      <c r="G13" s="143">
        <f t="shared" si="17"/>
        <v>6</v>
      </c>
      <c r="H13" s="144">
        <f t="shared" si="18"/>
        <v>0</v>
      </c>
      <c r="I13" s="145">
        <f t="shared" si="19"/>
        <v>1765</v>
      </c>
      <c r="J13" s="146">
        <f t="shared" si="20"/>
        <v>70.6</v>
      </c>
      <c r="K13" s="146">
        <f>ABS(I13*100/I1)</f>
        <v>44.57070707070707</v>
      </c>
      <c r="L13" s="145">
        <f>K1</f>
        <v>44</v>
      </c>
      <c r="M13" s="279">
        <f t="shared" si="27"/>
        <v>29</v>
      </c>
      <c r="N13" s="280">
        <f t="shared" si="28"/>
        <v>14</v>
      </c>
      <c r="O13" s="279">
        <f t="shared" si="29"/>
        <v>10</v>
      </c>
      <c r="P13" s="279">
        <f t="shared" si="30"/>
        <v>4</v>
      </c>
      <c r="Q13" s="279">
        <f t="shared" si="31"/>
        <v>0</v>
      </c>
      <c r="R13" s="147">
        <f t="shared" si="21"/>
        <v>5</v>
      </c>
      <c r="S13" s="144">
        <f t="shared" si="22"/>
        <v>0</v>
      </c>
      <c r="T13" s="144">
        <f t="shared" si="23"/>
        <v>0</v>
      </c>
      <c r="U13" s="144">
        <f t="shared" si="24"/>
        <v>0</v>
      </c>
      <c r="V13" s="148">
        <f>GOLS!C12</f>
        <v>1</v>
      </c>
      <c r="W13" s="98"/>
      <c r="X13" s="225" t="s">
        <v>85</v>
      </c>
      <c r="Y13" s="226" t="s">
        <v>85</v>
      </c>
      <c r="Z13" s="226" t="s">
        <v>85</v>
      </c>
      <c r="AA13" s="226" t="s">
        <v>85</v>
      </c>
      <c r="AB13" s="226" t="s">
        <v>72</v>
      </c>
      <c r="AC13" s="226" t="s">
        <v>85</v>
      </c>
      <c r="AD13" s="226" t="s">
        <v>85</v>
      </c>
      <c r="AE13" s="226" t="s">
        <v>85</v>
      </c>
      <c r="AF13" s="226" t="s">
        <v>73</v>
      </c>
      <c r="AG13" s="226" t="s">
        <v>73</v>
      </c>
      <c r="AH13" s="226" t="s">
        <v>85</v>
      </c>
      <c r="AI13" s="226" t="s">
        <v>72</v>
      </c>
      <c r="AJ13" s="226" t="s">
        <v>72</v>
      </c>
      <c r="AK13" s="226" t="s">
        <v>72</v>
      </c>
      <c r="AL13" s="226" t="s">
        <v>72</v>
      </c>
      <c r="AM13" s="226" t="s">
        <v>72</v>
      </c>
      <c r="AN13" s="226" t="s">
        <v>72</v>
      </c>
      <c r="AO13" s="226" t="s">
        <v>72</v>
      </c>
      <c r="AP13" s="226" t="s">
        <v>72</v>
      </c>
      <c r="AQ13" s="226" t="s">
        <v>73</v>
      </c>
      <c r="AR13" s="256" t="s">
        <v>73</v>
      </c>
      <c r="AS13" s="256" t="s">
        <v>84</v>
      </c>
      <c r="AT13" s="256" t="s">
        <v>84</v>
      </c>
      <c r="AU13" s="256" t="s">
        <v>72</v>
      </c>
      <c r="AV13" s="226" t="s">
        <v>72</v>
      </c>
      <c r="AW13" s="256" t="s">
        <v>72</v>
      </c>
      <c r="AX13" s="257" t="s">
        <v>85</v>
      </c>
      <c r="AY13" s="281"/>
      <c r="AZ13" s="257" t="s">
        <v>72</v>
      </c>
      <c r="BA13" s="257" t="s">
        <v>72</v>
      </c>
      <c r="BB13" s="257" t="s">
        <v>72</v>
      </c>
      <c r="BC13" s="257" t="s">
        <v>72</v>
      </c>
      <c r="BD13" s="257" t="s">
        <v>84</v>
      </c>
      <c r="BE13" s="226" t="s">
        <v>84</v>
      </c>
      <c r="BF13" s="257" t="s">
        <v>84</v>
      </c>
      <c r="BG13" s="257" t="s">
        <v>85</v>
      </c>
      <c r="BH13" s="257" t="s">
        <v>84</v>
      </c>
      <c r="BI13" s="257" t="s">
        <v>72</v>
      </c>
      <c r="BJ13" s="257" t="s">
        <v>84</v>
      </c>
      <c r="BK13" s="257" t="s">
        <v>72</v>
      </c>
      <c r="BL13" s="226" t="s">
        <v>84</v>
      </c>
      <c r="BM13" s="227" t="s">
        <v>84</v>
      </c>
      <c r="BN13" s="226" t="s">
        <v>84</v>
      </c>
      <c r="BO13" s="226" t="s">
        <v>84</v>
      </c>
      <c r="BP13" s="224"/>
      <c r="BQ13" s="237"/>
      <c r="BR13" s="226"/>
      <c r="BS13" s="226">
        <v>66</v>
      </c>
      <c r="BT13" s="226"/>
      <c r="BU13" s="226">
        <v>90</v>
      </c>
      <c r="BV13" s="226"/>
      <c r="BW13" s="226"/>
      <c r="BX13" s="226"/>
      <c r="BY13" s="226"/>
      <c r="BZ13" s="226"/>
      <c r="CA13" s="226"/>
      <c r="CB13" s="226">
        <v>90</v>
      </c>
      <c r="CC13" s="226">
        <v>90</v>
      </c>
      <c r="CD13" s="226">
        <v>90</v>
      </c>
      <c r="CE13" s="226">
        <v>90</v>
      </c>
      <c r="CF13" s="226">
        <v>90</v>
      </c>
      <c r="CG13" s="226">
        <v>90</v>
      </c>
      <c r="CH13" s="226">
        <v>90</v>
      </c>
      <c r="CI13" s="226">
        <v>90</v>
      </c>
      <c r="CJ13" s="226"/>
      <c r="CK13" s="256"/>
      <c r="CL13" s="256"/>
      <c r="CM13" s="256">
        <v>1</v>
      </c>
      <c r="CN13" s="256">
        <v>90</v>
      </c>
      <c r="CO13" s="226">
        <v>75</v>
      </c>
      <c r="CP13" s="256">
        <v>90</v>
      </c>
      <c r="CQ13" s="257"/>
      <c r="CR13" s="226"/>
      <c r="CS13" s="257">
        <v>59</v>
      </c>
      <c r="CT13" s="257">
        <v>90</v>
      </c>
      <c r="CU13" s="257">
        <v>90</v>
      </c>
      <c r="CV13" s="257">
        <v>90</v>
      </c>
      <c r="CW13" s="257"/>
      <c r="CX13" s="226">
        <v>2</v>
      </c>
      <c r="CY13" s="257"/>
      <c r="CZ13" s="257"/>
      <c r="DA13" s="257"/>
      <c r="DB13" s="257">
        <v>90</v>
      </c>
      <c r="DC13" s="257">
        <v>35</v>
      </c>
      <c r="DD13" s="257">
        <v>90</v>
      </c>
      <c r="DE13" s="226">
        <v>53</v>
      </c>
      <c r="DF13" s="227">
        <v>6</v>
      </c>
      <c r="DG13" s="226"/>
      <c r="DH13" s="226">
        <v>28</v>
      </c>
      <c r="DI13" s="224"/>
      <c r="DJ13" s="225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56"/>
      <c r="EB13" s="256" t="s">
        <v>118</v>
      </c>
      <c r="EC13" s="226"/>
      <c r="ED13" s="226"/>
      <c r="EE13" s="226"/>
      <c r="EF13" s="256" t="s">
        <v>119</v>
      </c>
      <c r="EG13" s="226"/>
      <c r="EH13" s="226" t="s">
        <v>118</v>
      </c>
      <c r="EI13" s="226"/>
      <c r="EJ13" s="226"/>
      <c r="EK13" s="226"/>
      <c r="EL13" s="257" t="s">
        <v>118</v>
      </c>
      <c r="EM13" s="226"/>
      <c r="EN13" s="226"/>
      <c r="EO13" s="226"/>
      <c r="EP13" s="226"/>
      <c r="EQ13" s="227" t="s">
        <v>119</v>
      </c>
      <c r="ER13" s="227"/>
      <c r="ES13" s="227"/>
      <c r="ET13" s="227"/>
      <c r="EU13" s="227"/>
      <c r="EV13" s="257" t="s">
        <v>119</v>
      </c>
      <c r="EW13" s="227"/>
      <c r="EX13" s="226" t="s">
        <v>119</v>
      </c>
      <c r="EY13" s="227" t="s">
        <v>119</v>
      </c>
      <c r="EZ13" s="226"/>
      <c r="FA13" s="259" t="s">
        <v>119</v>
      </c>
      <c r="FB13" s="149">
        <f t="shared" si="25"/>
        <v>5</v>
      </c>
      <c r="FC13" s="226"/>
      <c r="FD13" s="226"/>
      <c r="FE13" s="225"/>
      <c r="FF13" s="225"/>
      <c r="FG13" s="226"/>
      <c r="FH13" s="226"/>
      <c r="FI13" s="226"/>
      <c r="FJ13" s="226"/>
      <c r="FK13" s="226"/>
      <c r="FL13" s="226"/>
      <c r="FM13" s="226"/>
      <c r="FN13" s="226"/>
      <c r="FO13" s="247">
        <v>1</v>
      </c>
      <c r="FP13" s="226"/>
      <c r="FQ13" s="226"/>
      <c r="FR13" s="247">
        <v>1</v>
      </c>
      <c r="FS13" s="226"/>
      <c r="FT13" s="226"/>
      <c r="FU13" s="226"/>
      <c r="FV13" s="226"/>
      <c r="FW13" s="226"/>
      <c r="FX13" s="226"/>
      <c r="FY13" s="226"/>
      <c r="FZ13" s="226"/>
      <c r="GA13" s="247">
        <v>1</v>
      </c>
      <c r="GB13" s="226"/>
      <c r="GC13" s="226"/>
      <c r="GD13" s="226"/>
      <c r="GE13" s="226"/>
      <c r="GF13" s="226"/>
      <c r="GG13" s="247">
        <v>1</v>
      </c>
      <c r="GH13" s="229"/>
      <c r="GI13" s="226"/>
      <c r="GJ13" s="226"/>
      <c r="GK13" s="226"/>
      <c r="GL13" s="226"/>
      <c r="GM13" s="226"/>
      <c r="GN13" s="226"/>
      <c r="GO13" s="226"/>
      <c r="GP13" s="247">
        <v>1</v>
      </c>
      <c r="GQ13" s="226"/>
      <c r="GR13" s="226"/>
      <c r="GS13" s="226"/>
      <c r="GT13" s="231"/>
      <c r="GU13" s="225"/>
      <c r="GV13" s="231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2"/>
      <c r="IP13" s="2"/>
    </row>
    <row r="14" spans="1:250" s="151" customFormat="1" ht="12.75">
      <c r="A14" s="202" t="s">
        <v>91</v>
      </c>
      <c r="B14" s="141" t="s">
        <v>64</v>
      </c>
      <c r="C14" s="142">
        <f t="shared" si="14"/>
        <v>34</v>
      </c>
      <c r="D14" s="284">
        <f t="shared" si="26"/>
        <v>34</v>
      </c>
      <c r="E14" s="144">
        <f t="shared" si="15"/>
        <v>27</v>
      </c>
      <c r="F14" s="143">
        <f t="shared" si="16"/>
        <v>6</v>
      </c>
      <c r="G14" s="143">
        <f t="shared" si="17"/>
        <v>1</v>
      </c>
      <c r="H14" s="144">
        <f t="shared" si="18"/>
        <v>1</v>
      </c>
      <c r="I14" s="145">
        <f t="shared" si="19"/>
        <v>2917</v>
      </c>
      <c r="J14" s="146">
        <f t="shared" si="20"/>
        <v>85.79411764705883</v>
      </c>
      <c r="K14" s="146">
        <f>ABS(I14*100/I1)</f>
        <v>73.66161616161617</v>
      </c>
      <c r="L14" s="145">
        <f>K1</f>
        <v>44</v>
      </c>
      <c r="M14" s="279">
        <f t="shared" si="27"/>
        <v>36</v>
      </c>
      <c r="N14" s="280">
        <f t="shared" si="28"/>
        <v>7</v>
      </c>
      <c r="O14" s="279">
        <f t="shared" si="29"/>
        <v>0</v>
      </c>
      <c r="P14" s="279">
        <f t="shared" si="30"/>
        <v>6</v>
      </c>
      <c r="Q14" s="279">
        <f t="shared" si="31"/>
        <v>1</v>
      </c>
      <c r="R14" s="147">
        <f t="shared" si="21"/>
        <v>5</v>
      </c>
      <c r="S14" s="144">
        <f t="shared" si="22"/>
        <v>1</v>
      </c>
      <c r="T14" s="144">
        <f t="shared" si="23"/>
        <v>0</v>
      </c>
      <c r="U14" s="144">
        <f t="shared" si="24"/>
        <v>1</v>
      </c>
      <c r="V14" s="148">
        <f>GOLS!C13</f>
        <v>0</v>
      </c>
      <c r="W14" s="98"/>
      <c r="X14" s="225" t="s">
        <v>72</v>
      </c>
      <c r="Y14" s="226" t="s">
        <v>72</v>
      </c>
      <c r="Z14" s="226" t="s">
        <v>72</v>
      </c>
      <c r="AA14" s="281"/>
      <c r="AB14" s="226" t="s">
        <v>72</v>
      </c>
      <c r="AC14" s="226" t="s">
        <v>72</v>
      </c>
      <c r="AD14" s="226" t="s">
        <v>72</v>
      </c>
      <c r="AE14" s="226" t="s">
        <v>72</v>
      </c>
      <c r="AF14" s="226" t="s">
        <v>72</v>
      </c>
      <c r="AG14" s="226" t="s">
        <v>72</v>
      </c>
      <c r="AH14" s="226" t="s">
        <v>72</v>
      </c>
      <c r="AI14" s="226" t="s">
        <v>73</v>
      </c>
      <c r="AJ14" s="226" t="s">
        <v>72</v>
      </c>
      <c r="AK14" s="226" t="s">
        <v>72</v>
      </c>
      <c r="AL14" s="226" t="s">
        <v>73</v>
      </c>
      <c r="AM14" s="226" t="s">
        <v>73</v>
      </c>
      <c r="AN14" s="226" t="s">
        <v>73</v>
      </c>
      <c r="AO14" s="226" t="s">
        <v>72</v>
      </c>
      <c r="AP14" s="226" t="s">
        <v>72</v>
      </c>
      <c r="AQ14" s="226" t="s">
        <v>84</v>
      </c>
      <c r="AR14" s="256" t="s">
        <v>72</v>
      </c>
      <c r="AS14" s="256" t="s">
        <v>72</v>
      </c>
      <c r="AT14" s="256" t="s">
        <v>72</v>
      </c>
      <c r="AU14" s="249" t="s">
        <v>127</v>
      </c>
      <c r="AV14" s="226" t="s">
        <v>84</v>
      </c>
      <c r="AW14" s="256" t="s">
        <v>72</v>
      </c>
      <c r="AX14" s="257" t="s">
        <v>72</v>
      </c>
      <c r="AY14" s="257" t="s">
        <v>72</v>
      </c>
      <c r="AZ14" s="257" t="s">
        <v>73</v>
      </c>
      <c r="BA14" s="257" t="s">
        <v>73</v>
      </c>
      <c r="BB14" s="257" t="s">
        <v>72</v>
      </c>
      <c r="BC14" s="257" t="s">
        <v>72</v>
      </c>
      <c r="BD14" s="257" t="s">
        <v>72</v>
      </c>
      <c r="BE14" s="226" t="s">
        <v>72</v>
      </c>
      <c r="BF14" s="257" t="s">
        <v>72</v>
      </c>
      <c r="BG14" s="257" t="s">
        <v>72</v>
      </c>
      <c r="BH14" s="257" t="s">
        <v>72</v>
      </c>
      <c r="BI14" s="257" t="s">
        <v>72</v>
      </c>
      <c r="BJ14" s="257" t="s">
        <v>72</v>
      </c>
      <c r="BK14" s="257" t="s">
        <v>72</v>
      </c>
      <c r="BL14" s="226" t="s">
        <v>72</v>
      </c>
      <c r="BM14" s="227" t="s">
        <v>72</v>
      </c>
      <c r="BN14" s="226" t="s">
        <v>72</v>
      </c>
      <c r="BO14" s="226" t="s">
        <v>72</v>
      </c>
      <c r="BP14" s="224"/>
      <c r="BQ14" s="237">
        <v>90</v>
      </c>
      <c r="BR14" s="226">
        <v>90</v>
      </c>
      <c r="BS14" s="226">
        <v>81</v>
      </c>
      <c r="BT14" s="226"/>
      <c r="BU14" s="226">
        <v>74</v>
      </c>
      <c r="BV14" s="226">
        <v>90</v>
      </c>
      <c r="BW14" s="226">
        <v>61</v>
      </c>
      <c r="BX14" s="226">
        <v>90</v>
      </c>
      <c r="BY14" s="226">
        <v>90</v>
      </c>
      <c r="BZ14" s="226">
        <v>77</v>
      </c>
      <c r="CA14" s="226">
        <v>90</v>
      </c>
      <c r="CB14" s="226"/>
      <c r="CC14" s="226">
        <v>90</v>
      </c>
      <c r="CD14" s="226">
        <v>79</v>
      </c>
      <c r="CE14" s="226"/>
      <c r="CF14" s="226"/>
      <c r="CG14" s="226"/>
      <c r="CH14" s="226">
        <v>90</v>
      </c>
      <c r="CI14" s="226">
        <v>90</v>
      </c>
      <c r="CJ14" s="226"/>
      <c r="CK14" s="256">
        <v>90</v>
      </c>
      <c r="CL14" s="256">
        <v>90</v>
      </c>
      <c r="CM14" s="263">
        <v>27</v>
      </c>
      <c r="CN14" s="249" t="s">
        <v>127</v>
      </c>
      <c r="CO14" s="226"/>
      <c r="CP14" s="256">
        <v>90</v>
      </c>
      <c r="CQ14" s="257">
        <v>90</v>
      </c>
      <c r="CR14" s="257">
        <v>90</v>
      </c>
      <c r="CS14" s="257"/>
      <c r="CT14" s="257"/>
      <c r="CU14" s="257">
        <v>90</v>
      </c>
      <c r="CV14" s="257">
        <v>90</v>
      </c>
      <c r="CW14" s="257">
        <v>88</v>
      </c>
      <c r="CX14" s="226">
        <v>90</v>
      </c>
      <c r="CY14" s="257">
        <v>90</v>
      </c>
      <c r="CZ14" s="257">
        <v>90</v>
      </c>
      <c r="DA14" s="257">
        <v>90</v>
      </c>
      <c r="DB14" s="257">
        <v>90</v>
      </c>
      <c r="DC14" s="257">
        <v>90</v>
      </c>
      <c r="DD14" s="257">
        <v>90</v>
      </c>
      <c r="DE14" s="226">
        <v>90</v>
      </c>
      <c r="DF14" s="227">
        <v>90</v>
      </c>
      <c r="DG14" s="226">
        <v>90</v>
      </c>
      <c r="DH14" s="226">
        <v>90</v>
      </c>
      <c r="DI14" s="224"/>
      <c r="DJ14" s="225"/>
      <c r="DK14" s="226"/>
      <c r="DL14" s="226" t="s">
        <v>118</v>
      </c>
      <c r="DM14" s="226"/>
      <c r="DN14" s="226" t="s">
        <v>118</v>
      </c>
      <c r="DO14" s="226"/>
      <c r="DP14" s="226" t="s">
        <v>118</v>
      </c>
      <c r="DQ14" s="226"/>
      <c r="DR14" s="226"/>
      <c r="DS14" s="226" t="s">
        <v>118</v>
      </c>
      <c r="DT14" s="226"/>
      <c r="DU14" s="226"/>
      <c r="DV14" s="226"/>
      <c r="DW14" s="226" t="s">
        <v>118</v>
      </c>
      <c r="DX14" s="226"/>
      <c r="DY14" s="226"/>
      <c r="DZ14" s="226"/>
      <c r="EA14" s="256"/>
      <c r="EB14" s="256" t="s">
        <v>119</v>
      </c>
      <c r="EC14" s="226"/>
      <c r="ED14" s="226"/>
      <c r="EE14" s="226"/>
      <c r="EF14" s="226"/>
      <c r="EG14" s="226"/>
      <c r="EH14" s="226"/>
      <c r="EI14" s="226"/>
      <c r="EJ14" s="226"/>
      <c r="EK14" s="226"/>
      <c r="EL14" s="226"/>
      <c r="EM14" s="226"/>
      <c r="EN14" s="226"/>
      <c r="EO14" s="226"/>
      <c r="EP14" s="257" t="s">
        <v>118</v>
      </c>
      <c r="EQ14" s="227"/>
      <c r="ER14" s="227"/>
      <c r="ES14" s="227"/>
      <c r="ET14" s="227"/>
      <c r="EU14" s="227"/>
      <c r="EV14" s="226"/>
      <c r="EW14" s="227"/>
      <c r="EX14" s="226"/>
      <c r="EY14" s="227"/>
      <c r="EZ14" s="226"/>
      <c r="FA14" s="227"/>
      <c r="FB14" s="149">
        <f t="shared" si="25"/>
        <v>7</v>
      </c>
      <c r="FC14" s="226"/>
      <c r="FD14" s="226"/>
      <c r="FE14" s="226"/>
      <c r="FF14" s="226"/>
      <c r="FG14" s="226"/>
      <c r="FH14" s="225"/>
      <c r="FI14" s="226"/>
      <c r="FJ14" s="226"/>
      <c r="FK14" s="226"/>
      <c r="FL14" s="247">
        <v>1</v>
      </c>
      <c r="FM14" s="226"/>
      <c r="FN14" s="226"/>
      <c r="FO14" s="226"/>
      <c r="FP14" s="226"/>
      <c r="FQ14" s="226"/>
      <c r="FR14" s="227"/>
      <c r="FS14" s="229"/>
      <c r="FT14" s="226"/>
      <c r="FU14" s="226"/>
      <c r="FV14" s="226"/>
      <c r="FW14" s="226"/>
      <c r="FX14" s="226"/>
      <c r="FY14" s="248">
        <v>2</v>
      </c>
      <c r="FZ14" s="249" t="s">
        <v>127</v>
      </c>
      <c r="GA14" s="226"/>
      <c r="GB14" s="226"/>
      <c r="GC14" s="247">
        <v>1</v>
      </c>
      <c r="GD14" s="226"/>
      <c r="GE14" s="226"/>
      <c r="GF14" s="226"/>
      <c r="GG14" s="226"/>
      <c r="GH14" s="226"/>
      <c r="GI14" s="226"/>
      <c r="GJ14" s="247">
        <v>1</v>
      </c>
      <c r="GK14" s="226"/>
      <c r="GL14" s="247">
        <v>1</v>
      </c>
      <c r="GM14" s="226"/>
      <c r="GN14" s="226"/>
      <c r="GO14" s="226"/>
      <c r="GP14" s="226"/>
      <c r="GQ14" s="226"/>
      <c r="GR14" s="226"/>
      <c r="GS14" s="226"/>
      <c r="GT14" s="276">
        <v>1</v>
      </c>
      <c r="GU14" s="225"/>
      <c r="GV14" s="23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</row>
    <row r="15" spans="1:250" s="152" customFormat="1" ht="12.75">
      <c r="A15" s="202" t="s">
        <v>92</v>
      </c>
      <c r="B15" s="141" t="s">
        <v>64</v>
      </c>
      <c r="C15" s="142">
        <f t="shared" si="14"/>
        <v>25</v>
      </c>
      <c r="D15" s="284">
        <f t="shared" si="26"/>
        <v>24</v>
      </c>
      <c r="E15" s="144">
        <f t="shared" si="15"/>
        <v>22</v>
      </c>
      <c r="F15" s="143">
        <f t="shared" si="16"/>
        <v>2</v>
      </c>
      <c r="G15" s="143">
        <f t="shared" si="17"/>
        <v>1</v>
      </c>
      <c r="H15" s="144">
        <f t="shared" si="18"/>
        <v>3</v>
      </c>
      <c r="I15" s="145">
        <f t="shared" si="19"/>
        <v>2129</v>
      </c>
      <c r="J15" s="146">
        <f t="shared" si="20"/>
        <v>85.16</v>
      </c>
      <c r="K15" s="146">
        <f>ABS(I15*100/I1)</f>
        <v>53.76262626262626</v>
      </c>
      <c r="L15" s="145">
        <f>K1</f>
        <v>44</v>
      </c>
      <c r="M15" s="279">
        <f t="shared" si="27"/>
        <v>26</v>
      </c>
      <c r="N15" s="280">
        <f t="shared" si="28"/>
        <v>15</v>
      </c>
      <c r="O15" s="279">
        <f t="shared" si="29"/>
        <v>1</v>
      </c>
      <c r="P15" s="279">
        <f t="shared" si="30"/>
        <v>11</v>
      </c>
      <c r="Q15" s="279">
        <f t="shared" si="31"/>
        <v>3</v>
      </c>
      <c r="R15" s="147">
        <f t="shared" si="21"/>
        <v>11</v>
      </c>
      <c r="S15" s="144">
        <f t="shared" si="22"/>
        <v>1</v>
      </c>
      <c r="T15" s="144">
        <f t="shared" si="23"/>
        <v>1</v>
      </c>
      <c r="U15" s="144">
        <f t="shared" si="24"/>
        <v>2</v>
      </c>
      <c r="V15" s="148">
        <f>GOLS!C14</f>
        <v>3</v>
      </c>
      <c r="W15" s="98"/>
      <c r="X15" s="281"/>
      <c r="Y15" s="282"/>
      <c r="Z15" s="226" t="s">
        <v>72</v>
      </c>
      <c r="AA15" s="226" t="s">
        <v>72</v>
      </c>
      <c r="AB15" s="226" t="s">
        <v>72</v>
      </c>
      <c r="AC15" s="226" t="s">
        <v>72</v>
      </c>
      <c r="AD15" s="281"/>
      <c r="AE15" s="226" t="s">
        <v>72</v>
      </c>
      <c r="AF15" s="226" t="s">
        <v>72</v>
      </c>
      <c r="AG15" s="226" t="s">
        <v>72</v>
      </c>
      <c r="AH15" s="226" t="s">
        <v>73</v>
      </c>
      <c r="AI15" s="226" t="s">
        <v>72</v>
      </c>
      <c r="AJ15" s="226" t="s">
        <v>72</v>
      </c>
      <c r="AK15" s="249" t="s">
        <v>127</v>
      </c>
      <c r="AL15" s="226" t="s">
        <v>72</v>
      </c>
      <c r="AM15" s="226" t="s">
        <v>72</v>
      </c>
      <c r="AN15" s="226" t="s">
        <v>72</v>
      </c>
      <c r="AO15" s="226" t="s">
        <v>72</v>
      </c>
      <c r="AP15" s="226" t="s">
        <v>84</v>
      </c>
      <c r="AQ15" s="226" t="s">
        <v>72</v>
      </c>
      <c r="AR15" s="249" t="s">
        <v>127</v>
      </c>
      <c r="AS15" s="256" t="s">
        <v>72</v>
      </c>
      <c r="AT15" s="256" t="s">
        <v>72</v>
      </c>
      <c r="AU15" s="256" t="s">
        <v>72</v>
      </c>
      <c r="AV15" s="226" t="s">
        <v>73</v>
      </c>
      <c r="AW15" s="256" t="s">
        <v>73</v>
      </c>
      <c r="AX15" s="257" t="s">
        <v>73</v>
      </c>
      <c r="AY15" s="257" t="s">
        <v>73</v>
      </c>
      <c r="AZ15" s="257" t="s">
        <v>73</v>
      </c>
      <c r="BA15" s="257" t="s">
        <v>73</v>
      </c>
      <c r="BB15" s="257" t="s">
        <v>73</v>
      </c>
      <c r="BC15" s="257" t="s">
        <v>73</v>
      </c>
      <c r="BD15" s="257" t="s">
        <v>73</v>
      </c>
      <c r="BE15" s="226" t="s">
        <v>73</v>
      </c>
      <c r="BF15" s="257" t="s">
        <v>85</v>
      </c>
      <c r="BG15" s="257" t="s">
        <v>84</v>
      </c>
      <c r="BH15" s="257" t="s">
        <v>72</v>
      </c>
      <c r="BI15" s="249" t="s">
        <v>127</v>
      </c>
      <c r="BJ15" s="257" t="s">
        <v>72</v>
      </c>
      <c r="BK15" s="257" t="s">
        <v>72</v>
      </c>
      <c r="BL15" s="226" t="s">
        <v>72</v>
      </c>
      <c r="BM15" s="227" t="s">
        <v>72</v>
      </c>
      <c r="BN15" s="226" t="s">
        <v>72</v>
      </c>
      <c r="BO15" s="226" t="s">
        <v>72</v>
      </c>
      <c r="BP15" s="224"/>
      <c r="BQ15" s="238"/>
      <c r="BR15" s="225"/>
      <c r="BS15" s="226">
        <v>90</v>
      </c>
      <c r="BT15" s="226">
        <v>90</v>
      </c>
      <c r="BU15" s="226">
        <v>90</v>
      </c>
      <c r="BV15" s="226">
        <v>90</v>
      </c>
      <c r="BW15" s="226"/>
      <c r="BX15" s="226">
        <v>90</v>
      </c>
      <c r="BY15" s="226">
        <v>90</v>
      </c>
      <c r="BZ15" s="226">
        <v>90</v>
      </c>
      <c r="CA15" s="226"/>
      <c r="CB15" s="226">
        <v>90</v>
      </c>
      <c r="CC15" s="226">
        <v>90</v>
      </c>
      <c r="CD15" s="249" t="s">
        <v>127</v>
      </c>
      <c r="CE15" s="226">
        <v>90</v>
      </c>
      <c r="CF15" s="226">
        <v>90</v>
      </c>
      <c r="CG15" s="226">
        <v>90</v>
      </c>
      <c r="CH15" s="226">
        <v>90</v>
      </c>
      <c r="CI15" s="226"/>
      <c r="CJ15" s="226">
        <v>90</v>
      </c>
      <c r="CK15" s="249" t="s">
        <v>127</v>
      </c>
      <c r="CL15" s="256">
        <v>90</v>
      </c>
      <c r="CM15" s="256">
        <v>90</v>
      </c>
      <c r="CN15" s="256">
        <v>90</v>
      </c>
      <c r="CO15" s="226"/>
      <c r="CP15" s="256"/>
      <c r="CQ15" s="257"/>
      <c r="CR15" s="257"/>
      <c r="CS15" s="257"/>
      <c r="CT15" s="257"/>
      <c r="CU15" s="257"/>
      <c r="CV15" s="257"/>
      <c r="CW15" s="257"/>
      <c r="CX15" s="226"/>
      <c r="CY15" s="257"/>
      <c r="CZ15" s="257">
        <v>25</v>
      </c>
      <c r="DA15" s="263">
        <v>87</v>
      </c>
      <c r="DB15" s="249" t="s">
        <v>127</v>
      </c>
      <c r="DC15" s="257">
        <v>90</v>
      </c>
      <c r="DD15" s="257">
        <v>90</v>
      </c>
      <c r="DE15" s="226">
        <v>37</v>
      </c>
      <c r="DF15" s="227">
        <v>90</v>
      </c>
      <c r="DG15" s="226">
        <v>90</v>
      </c>
      <c r="DH15" s="226">
        <v>90</v>
      </c>
      <c r="DI15" s="224"/>
      <c r="DJ15" s="225"/>
      <c r="DK15" s="226"/>
      <c r="DL15" s="226" t="s">
        <v>118</v>
      </c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226"/>
      <c r="DX15" s="226"/>
      <c r="DY15" s="226"/>
      <c r="DZ15" s="226"/>
      <c r="EA15" s="226"/>
      <c r="EB15" s="226"/>
      <c r="EC15" s="226"/>
      <c r="ED15" s="226"/>
      <c r="EE15" s="226"/>
      <c r="EF15" s="226"/>
      <c r="EG15" s="226"/>
      <c r="EH15" s="226"/>
      <c r="EI15" s="226"/>
      <c r="EJ15" s="226"/>
      <c r="EK15" s="226"/>
      <c r="EL15" s="226"/>
      <c r="EM15" s="226"/>
      <c r="EN15" s="226"/>
      <c r="EO15" s="226"/>
      <c r="EP15" s="226"/>
      <c r="EQ15" s="227"/>
      <c r="ER15" s="227"/>
      <c r="ES15" s="259" t="s">
        <v>119</v>
      </c>
      <c r="ET15" s="227"/>
      <c r="EU15" s="227"/>
      <c r="EV15" s="226"/>
      <c r="EW15" s="227"/>
      <c r="EX15" s="226" t="s">
        <v>118</v>
      </c>
      <c r="EY15" s="227"/>
      <c r="EZ15" s="226"/>
      <c r="FA15" s="227"/>
      <c r="FB15" s="149">
        <f t="shared" si="25"/>
        <v>13</v>
      </c>
      <c r="FC15" s="226"/>
      <c r="FD15" s="226"/>
      <c r="FE15" s="250">
        <v>1</v>
      </c>
      <c r="FF15" s="250">
        <v>1</v>
      </c>
      <c r="FG15" s="250">
        <v>1</v>
      </c>
      <c r="FH15" s="226"/>
      <c r="FI15" s="226"/>
      <c r="FJ15" s="250">
        <v>1</v>
      </c>
      <c r="FK15" s="226"/>
      <c r="FL15" s="226"/>
      <c r="FM15" s="226"/>
      <c r="FN15" s="247">
        <v>1</v>
      </c>
      <c r="FO15" s="250">
        <v>1</v>
      </c>
      <c r="FP15" s="249" t="s">
        <v>127</v>
      </c>
      <c r="FQ15" s="226"/>
      <c r="FR15" s="226"/>
      <c r="FS15" s="247">
        <v>1</v>
      </c>
      <c r="FT15" s="226"/>
      <c r="FU15" s="247">
        <v>1</v>
      </c>
      <c r="FV15" s="248">
        <v>2</v>
      </c>
      <c r="FW15" s="249" t="s">
        <v>127</v>
      </c>
      <c r="FX15" s="226"/>
      <c r="FY15" s="226"/>
      <c r="FZ15" s="247">
        <v>1</v>
      </c>
      <c r="GA15" s="226"/>
      <c r="GB15" s="226"/>
      <c r="GC15" s="226"/>
      <c r="GD15" s="226"/>
      <c r="GE15" s="226"/>
      <c r="GF15" s="226"/>
      <c r="GG15" s="226"/>
      <c r="GH15" s="226"/>
      <c r="GI15" s="226"/>
      <c r="GJ15" s="226"/>
      <c r="GK15" s="226"/>
      <c r="GL15" s="226"/>
      <c r="GM15" s="248" t="s">
        <v>149</v>
      </c>
      <c r="GN15" s="249" t="s">
        <v>127</v>
      </c>
      <c r="GO15" s="226"/>
      <c r="GP15" s="226"/>
      <c r="GQ15" s="226"/>
      <c r="GR15" s="247">
        <v>1</v>
      </c>
      <c r="GS15" s="247">
        <v>1</v>
      </c>
      <c r="GT15" s="231"/>
      <c r="GU15" s="225"/>
      <c r="GV15" s="231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2"/>
      <c r="IP15" s="2"/>
    </row>
    <row r="16" spans="1:250" s="151" customFormat="1" ht="12.75" hidden="1">
      <c r="A16" s="202"/>
      <c r="B16" s="141" t="s">
        <v>64</v>
      </c>
      <c r="C16" s="142">
        <f t="shared" si="14"/>
        <v>0</v>
      </c>
      <c r="D16" s="17">
        <f t="shared" si="26"/>
        <v>0</v>
      </c>
      <c r="E16" s="144">
        <f t="shared" si="15"/>
        <v>0</v>
      </c>
      <c r="F16" s="143">
        <f t="shared" si="16"/>
        <v>0</v>
      </c>
      <c r="G16" s="143">
        <f t="shared" si="17"/>
        <v>0</v>
      </c>
      <c r="H16" s="144">
        <f t="shared" si="18"/>
        <v>0</v>
      </c>
      <c r="I16" s="145">
        <f t="shared" si="19"/>
        <v>0</v>
      </c>
      <c r="J16" s="146" t="e">
        <f t="shared" si="20"/>
        <v>#DIV/0!</v>
      </c>
      <c r="K16" s="146">
        <f>ABS(I16*100/I1)</f>
        <v>0</v>
      </c>
      <c r="L16" s="145">
        <f>K1</f>
        <v>44</v>
      </c>
      <c r="M16" s="69">
        <f t="shared" si="27"/>
        <v>0</v>
      </c>
      <c r="N16" s="69">
        <f t="shared" si="28"/>
        <v>0</v>
      </c>
      <c r="O16" s="69">
        <f t="shared" si="29"/>
        <v>0</v>
      </c>
      <c r="P16" s="69">
        <f t="shared" si="30"/>
        <v>0</v>
      </c>
      <c r="Q16" s="69">
        <f t="shared" si="31"/>
        <v>0</v>
      </c>
      <c r="R16" s="147">
        <f t="shared" si="21"/>
        <v>0</v>
      </c>
      <c r="S16" s="144">
        <f t="shared" si="22"/>
        <v>0</v>
      </c>
      <c r="T16" s="144">
        <f t="shared" si="23"/>
        <v>0</v>
      </c>
      <c r="U16" s="144">
        <f t="shared" si="24"/>
        <v>0</v>
      </c>
      <c r="V16" s="148">
        <f>GOLS!C15</f>
        <v>0</v>
      </c>
      <c r="W16" s="98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9"/>
      <c r="AM16" s="229"/>
      <c r="AN16" s="229"/>
      <c r="AO16" s="226"/>
      <c r="AP16" s="229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7"/>
      <c r="BN16" s="226"/>
      <c r="BO16" s="226"/>
      <c r="BP16" s="224"/>
      <c r="BQ16" s="238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9"/>
      <c r="CF16" s="229"/>
      <c r="CG16" s="229"/>
      <c r="CH16" s="226"/>
      <c r="CI16" s="229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7"/>
      <c r="DG16" s="226"/>
      <c r="DH16" s="226"/>
      <c r="DI16" s="224"/>
      <c r="DJ16" s="225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7"/>
      <c r="ER16" s="227"/>
      <c r="ES16" s="227"/>
      <c r="ET16" s="227"/>
      <c r="EU16" s="227"/>
      <c r="EV16" s="226"/>
      <c r="EW16" s="227"/>
      <c r="EX16" s="226"/>
      <c r="EY16" s="227"/>
      <c r="EZ16" s="226"/>
      <c r="FA16" s="227"/>
      <c r="FB16" s="149">
        <f t="shared" si="25"/>
        <v>0</v>
      </c>
      <c r="FC16" s="226"/>
      <c r="FD16" s="226"/>
      <c r="FE16" s="225"/>
      <c r="FF16" s="226"/>
      <c r="FG16" s="225"/>
      <c r="FH16" s="226"/>
      <c r="FI16" s="226"/>
      <c r="FJ16" s="226"/>
      <c r="FK16" s="226"/>
      <c r="FL16" s="226"/>
      <c r="FM16" s="226"/>
      <c r="FN16" s="226"/>
      <c r="FO16" s="226"/>
      <c r="FP16" s="226"/>
      <c r="FQ16" s="226"/>
      <c r="FR16" s="226"/>
      <c r="FS16" s="226"/>
      <c r="FT16" s="226"/>
      <c r="FU16" s="226"/>
      <c r="FV16" s="226"/>
      <c r="FW16" s="227"/>
      <c r="FX16" s="229"/>
      <c r="FY16" s="226"/>
      <c r="FZ16" s="226"/>
      <c r="GA16" s="226"/>
      <c r="GB16" s="226"/>
      <c r="GC16" s="226"/>
      <c r="GD16" s="226"/>
      <c r="GE16" s="226"/>
      <c r="GF16" s="226"/>
      <c r="GG16" s="226"/>
      <c r="GH16" s="226"/>
      <c r="GI16" s="226"/>
      <c r="GJ16" s="226"/>
      <c r="GK16" s="226"/>
      <c r="GL16" s="226"/>
      <c r="GM16" s="226"/>
      <c r="GN16" s="226"/>
      <c r="GO16" s="226"/>
      <c r="GP16" s="226"/>
      <c r="GQ16" s="226"/>
      <c r="GR16" s="226"/>
      <c r="GS16" s="226"/>
      <c r="GT16" s="231"/>
      <c r="GU16" s="225"/>
      <c r="GV16" s="23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</row>
    <row r="17" spans="1:250" s="152" customFormat="1" ht="12.75" hidden="1">
      <c r="A17" s="202"/>
      <c r="B17" s="141" t="s">
        <v>81</v>
      </c>
      <c r="C17" s="142">
        <f t="shared" si="14"/>
        <v>0</v>
      </c>
      <c r="D17" s="17">
        <f t="shared" si="26"/>
        <v>0</v>
      </c>
      <c r="E17" s="144">
        <f t="shared" si="15"/>
        <v>0</v>
      </c>
      <c r="F17" s="143">
        <f t="shared" si="16"/>
        <v>0</v>
      </c>
      <c r="G17" s="143">
        <f t="shared" si="17"/>
        <v>0</v>
      </c>
      <c r="H17" s="144">
        <f t="shared" si="18"/>
        <v>0</v>
      </c>
      <c r="I17" s="145">
        <f t="shared" si="19"/>
        <v>0</v>
      </c>
      <c r="J17" s="146" t="e">
        <f t="shared" si="20"/>
        <v>#DIV/0!</v>
      </c>
      <c r="K17" s="146">
        <f>ABS(I17*100/I1)</f>
        <v>0</v>
      </c>
      <c r="L17" s="145">
        <f>K1</f>
        <v>44</v>
      </c>
      <c r="M17" s="69">
        <f t="shared" si="27"/>
        <v>0</v>
      </c>
      <c r="N17" s="69">
        <f t="shared" si="28"/>
        <v>0</v>
      </c>
      <c r="O17" s="69">
        <f t="shared" si="29"/>
        <v>0</v>
      </c>
      <c r="P17" s="69">
        <f t="shared" si="30"/>
        <v>0</v>
      </c>
      <c r="Q17" s="69">
        <f t="shared" si="31"/>
        <v>0</v>
      </c>
      <c r="R17" s="147">
        <f t="shared" si="21"/>
        <v>0</v>
      </c>
      <c r="S17" s="144">
        <f t="shared" si="22"/>
        <v>0</v>
      </c>
      <c r="T17" s="144">
        <f t="shared" si="23"/>
        <v>0</v>
      </c>
      <c r="U17" s="144">
        <f t="shared" si="24"/>
        <v>0</v>
      </c>
      <c r="V17" s="148">
        <f>GOLS!C16</f>
        <v>0</v>
      </c>
      <c r="W17" s="98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7"/>
      <c r="BN17" s="226"/>
      <c r="BO17" s="226"/>
      <c r="BP17" s="224"/>
      <c r="BQ17" s="238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7"/>
      <c r="DG17" s="226"/>
      <c r="DH17" s="226"/>
      <c r="DI17" s="224"/>
      <c r="DJ17" s="225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6"/>
      <c r="EF17" s="226"/>
      <c r="EG17" s="226"/>
      <c r="EH17" s="226"/>
      <c r="EI17" s="226"/>
      <c r="EJ17" s="226"/>
      <c r="EK17" s="226"/>
      <c r="EL17" s="226"/>
      <c r="EM17" s="226"/>
      <c r="EN17" s="226"/>
      <c r="EO17" s="226"/>
      <c r="EP17" s="226"/>
      <c r="EQ17" s="227"/>
      <c r="ER17" s="227"/>
      <c r="ES17" s="227"/>
      <c r="ET17" s="227"/>
      <c r="EU17" s="227"/>
      <c r="EV17" s="226"/>
      <c r="EW17" s="227"/>
      <c r="EX17" s="226"/>
      <c r="EY17" s="227"/>
      <c r="EZ17" s="226"/>
      <c r="FA17" s="227"/>
      <c r="FB17" s="149">
        <f t="shared" si="25"/>
        <v>0</v>
      </c>
      <c r="FC17" s="225"/>
      <c r="FD17" s="226"/>
      <c r="FE17" s="226"/>
      <c r="FF17" s="226"/>
      <c r="FG17" s="226"/>
      <c r="FH17" s="226"/>
      <c r="FI17" s="226"/>
      <c r="FJ17" s="226"/>
      <c r="FK17" s="226"/>
      <c r="FL17" s="226"/>
      <c r="FM17" s="226"/>
      <c r="FN17" s="226"/>
      <c r="FO17" s="226"/>
      <c r="FP17" s="226"/>
      <c r="FQ17" s="226"/>
      <c r="FR17" s="226"/>
      <c r="FS17" s="226"/>
      <c r="FT17" s="226"/>
      <c r="FU17" s="226"/>
      <c r="FV17" s="226"/>
      <c r="FW17" s="226"/>
      <c r="FX17" s="226"/>
      <c r="FY17" s="226"/>
      <c r="FZ17" s="226"/>
      <c r="GA17" s="226"/>
      <c r="GB17" s="226"/>
      <c r="GC17" s="226"/>
      <c r="GD17" s="226"/>
      <c r="GE17" s="226"/>
      <c r="GF17" s="226"/>
      <c r="GG17" s="226"/>
      <c r="GH17" s="226"/>
      <c r="GI17" s="226"/>
      <c r="GJ17" s="226"/>
      <c r="GK17" s="226"/>
      <c r="GL17" s="227"/>
      <c r="GM17" s="226"/>
      <c r="GN17" s="226"/>
      <c r="GO17" s="226"/>
      <c r="GP17" s="226"/>
      <c r="GQ17" s="226"/>
      <c r="GR17" s="226"/>
      <c r="GS17" s="226"/>
      <c r="GT17" s="231"/>
      <c r="GU17" s="225"/>
      <c r="GV17" s="23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</row>
    <row r="18" spans="1:204" ht="12.75" hidden="1">
      <c r="A18" s="200"/>
      <c r="B18" s="75"/>
      <c r="C18" s="23">
        <f t="shared" si="14"/>
        <v>0</v>
      </c>
      <c r="D18" s="17">
        <f t="shared" si="26"/>
        <v>0</v>
      </c>
      <c r="E18" s="68">
        <f t="shared" si="15"/>
        <v>0</v>
      </c>
      <c r="F18" s="17">
        <f t="shared" si="16"/>
        <v>0</v>
      </c>
      <c r="G18" s="17">
        <f t="shared" si="17"/>
        <v>0</v>
      </c>
      <c r="H18" s="68">
        <f t="shared" si="18"/>
        <v>0</v>
      </c>
      <c r="I18" s="69">
        <f t="shared" si="19"/>
        <v>0</v>
      </c>
      <c r="J18" s="70" t="e">
        <f t="shared" si="20"/>
        <v>#DIV/0!</v>
      </c>
      <c r="K18" s="70">
        <f>ABS(I18*100/I1)</f>
        <v>0</v>
      </c>
      <c r="L18" s="69">
        <f>K1</f>
        <v>44</v>
      </c>
      <c r="M18" s="69">
        <f t="shared" si="27"/>
        <v>0</v>
      </c>
      <c r="N18" s="69">
        <f t="shared" si="28"/>
        <v>0</v>
      </c>
      <c r="O18" s="69">
        <f t="shared" si="29"/>
        <v>0</v>
      </c>
      <c r="P18" s="69">
        <f t="shared" si="30"/>
        <v>0</v>
      </c>
      <c r="Q18" s="69">
        <f t="shared" si="31"/>
        <v>0</v>
      </c>
      <c r="R18" s="71">
        <f t="shared" si="21"/>
        <v>0</v>
      </c>
      <c r="S18" s="68">
        <f t="shared" si="22"/>
        <v>0</v>
      </c>
      <c r="T18" s="68">
        <f t="shared" si="23"/>
        <v>0</v>
      </c>
      <c r="U18" s="68">
        <f t="shared" si="24"/>
        <v>0</v>
      </c>
      <c r="V18" s="72">
        <f>GOLS!C17</f>
        <v>0</v>
      </c>
      <c r="W18" s="98"/>
      <c r="X18" s="225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7"/>
      <c r="BN18" s="226"/>
      <c r="BO18" s="226"/>
      <c r="BP18" s="224"/>
      <c r="BQ18" s="237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7"/>
      <c r="DG18" s="226"/>
      <c r="DH18" s="226"/>
      <c r="DI18" s="224"/>
      <c r="DJ18" s="225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226"/>
      <c r="DX18" s="226"/>
      <c r="DY18" s="226"/>
      <c r="DZ18" s="226"/>
      <c r="EA18" s="226"/>
      <c r="EB18" s="226"/>
      <c r="EC18" s="226"/>
      <c r="ED18" s="226"/>
      <c r="EE18" s="226"/>
      <c r="EF18" s="226"/>
      <c r="EG18" s="226"/>
      <c r="EH18" s="226"/>
      <c r="EI18" s="226"/>
      <c r="EJ18" s="226"/>
      <c r="EK18" s="226"/>
      <c r="EL18" s="226"/>
      <c r="EM18" s="226"/>
      <c r="EN18" s="226"/>
      <c r="EO18" s="226"/>
      <c r="EP18" s="226"/>
      <c r="EQ18" s="227"/>
      <c r="ER18" s="227"/>
      <c r="ES18" s="227"/>
      <c r="ET18" s="227"/>
      <c r="EU18" s="227"/>
      <c r="EV18" s="226"/>
      <c r="EW18" s="227"/>
      <c r="EX18" s="226"/>
      <c r="EY18" s="227"/>
      <c r="EZ18" s="226"/>
      <c r="FA18" s="227"/>
      <c r="FB18" s="118">
        <f t="shared" si="25"/>
        <v>0</v>
      </c>
      <c r="FC18" s="225"/>
      <c r="FD18" s="226"/>
      <c r="FE18" s="226"/>
      <c r="FF18" s="226"/>
      <c r="FG18" s="226"/>
      <c r="FH18" s="226"/>
      <c r="FI18" s="226"/>
      <c r="FJ18" s="232"/>
      <c r="FK18" s="226"/>
      <c r="FL18" s="226"/>
      <c r="FM18" s="226"/>
      <c r="FN18" s="226"/>
      <c r="FO18" s="226"/>
      <c r="FP18" s="226"/>
      <c r="FQ18" s="226"/>
      <c r="FR18" s="226"/>
      <c r="FS18" s="226"/>
      <c r="FT18" s="226"/>
      <c r="FU18" s="226"/>
      <c r="FV18" s="226"/>
      <c r="FW18" s="226"/>
      <c r="FX18" s="226"/>
      <c r="FY18" s="226"/>
      <c r="FZ18" s="226"/>
      <c r="GA18" s="226"/>
      <c r="GB18" s="226"/>
      <c r="GC18" s="226"/>
      <c r="GD18" s="226"/>
      <c r="GE18" s="226"/>
      <c r="GF18" s="226"/>
      <c r="GG18" s="226"/>
      <c r="GH18" s="226"/>
      <c r="GI18" s="226"/>
      <c r="GJ18" s="227"/>
      <c r="GK18" s="226"/>
      <c r="GL18" s="226"/>
      <c r="GM18" s="226"/>
      <c r="GN18" s="226"/>
      <c r="GO18" s="226"/>
      <c r="GP18" s="226"/>
      <c r="GQ18" s="226"/>
      <c r="GR18" s="226"/>
      <c r="GS18" s="226"/>
      <c r="GT18" s="231"/>
      <c r="GU18" s="225"/>
      <c r="GV18" s="231"/>
    </row>
    <row r="19" spans="1:248" s="2" customFormat="1" ht="12.75" hidden="1">
      <c r="A19" s="200"/>
      <c r="B19" s="75"/>
      <c r="C19" s="23">
        <f t="shared" si="14"/>
        <v>0</v>
      </c>
      <c r="D19" s="17">
        <f t="shared" si="26"/>
        <v>0</v>
      </c>
      <c r="E19" s="68">
        <f t="shared" si="15"/>
        <v>0</v>
      </c>
      <c r="F19" s="17">
        <f t="shared" si="16"/>
        <v>0</v>
      </c>
      <c r="G19" s="17">
        <f t="shared" si="17"/>
        <v>0</v>
      </c>
      <c r="H19" s="68">
        <f t="shared" si="18"/>
        <v>0</v>
      </c>
      <c r="I19" s="69">
        <f t="shared" si="19"/>
        <v>0</v>
      </c>
      <c r="J19" s="70" t="e">
        <f t="shared" si="20"/>
        <v>#DIV/0!</v>
      </c>
      <c r="K19" s="70">
        <f>ABS(I19*100/I1)</f>
        <v>0</v>
      </c>
      <c r="L19" s="69">
        <f>K1</f>
        <v>44</v>
      </c>
      <c r="M19" s="69">
        <f t="shared" si="27"/>
        <v>0</v>
      </c>
      <c r="N19" s="69">
        <f t="shared" si="28"/>
        <v>0</v>
      </c>
      <c r="O19" s="69">
        <f t="shared" si="29"/>
        <v>0</v>
      </c>
      <c r="P19" s="69">
        <f t="shared" si="30"/>
        <v>0</v>
      </c>
      <c r="Q19" s="69">
        <f t="shared" si="31"/>
        <v>0</v>
      </c>
      <c r="R19" s="71">
        <f t="shared" si="21"/>
        <v>0</v>
      </c>
      <c r="S19" s="68">
        <f t="shared" si="22"/>
        <v>0</v>
      </c>
      <c r="T19" s="68">
        <f t="shared" si="23"/>
        <v>0</v>
      </c>
      <c r="U19" s="68">
        <f t="shared" si="24"/>
        <v>0</v>
      </c>
      <c r="V19" s="72">
        <f>GOLS!C18</f>
        <v>0</v>
      </c>
      <c r="W19" s="98"/>
      <c r="X19" s="225"/>
      <c r="Y19" s="225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7"/>
      <c r="BN19" s="226"/>
      <c r="BO19" s="226"/>
      <c r="BP19" s="224"/>
      <c r="BQ19" s="237"/>
      <c r="BR19" s="225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7"/>
      <c r="DG19" s="226"/>
      <c r="DH19" s="226"/>
      <c r="DI19" s="224"/>
      <c r="DJ19" s="225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6"/>
      <c r="DX19" s="226"/>
      <c r="DY19" s="226"/>
      <c r="DZ19" s="226"/>
      <c r="EA19" s="226"/>
      <c r="EB19" s="226"/>
      <c r="EC19" s="226"/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6"/>
      <c r="EO19" s="226"/>
      <c r="EP19" s="226"/>
      <c r="EQ19" s="227"/>
      <c r="ER19" s="227"/>
      <c r="ES19" s="227"/>
      <c r="ET19" s="227"/>
      <c r="EU19" s="227"/>
      <c r="EV19" s="226"/>
      <c r="EW19" s="227"/>
      <c r="EX19" s="226"/>
      <c r="EY19" s="227"/>
      <c r="EZ19" s="226"/>
      <c r="FA19" s="227"/>
      <c r="FB19" s="99">
        <f t="shared" si="25"/>
        <v>0</v>
      </c>
      <c r="FC19" s="225"/>
      <c r="FD19" s="226"/>
      <c r="FE19" s="226"/>
      <c r="FF19" s="226"/>
      <c r="FG19" s="226"/>
      <c r="FH19" s="226"/>
      <c r="FI19" s="226"/>
      <c r="FJ19" s="226"/>
      <c r="FK19" s="226"/>
      <c r="FL19" s="226"/>
      <c r="FM19" s="226"/>
      <c r="FN19" s="226"/>
      <c r="FO19" s="226"/>
      <c r="FP19" s="226"/>
      <c r="FQ19" s="226"/>
      <c r="FR19" s="226"/>
      <c r="FS19" s="226"/>
      <c r="FT19" s="226"/>
      <c r="FU19" s="226"/>
      <c r="FV19" s="226"/>
      <c r="FW19" s="226"/>
      <c r="FX19" s="226"/>
      <c r="FY19" s="226"/>
      <c r="FZ19" s="226"/>
      <c r="GA19" s="226"/>
      <c r="GB19" s="226"/>
      <c r="GC19" s="226"/>
      <c r="GD19" s="226"/>
      <c r="GE19" s="226"/>
      <c r="GF19" s="226"/>
      <c r="GG19" s="226"/>
      <c r="GH19" s="226"/>
      <c r="GI19" s="226"/>
      <c r="GJ19" s="227"/>
      <c r="GK19" s="226"/>
      <c r="GL19" s="226"/>
      <c r="GM19" s="226"/>
      <c r="GN19" s="227"/>
      <c r="GO19" s="226"/>
      <c r="GP19" s="226"/>
      <c r="GQ19" s="226"/>
      <c r="GR19" s="226"/>
      <c r="GS19" s="226"/>
      <c r="GT19" s="231"/>
      <c r="GU19" s="225"/>
      <c r="GV19" s="231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</row>
    <row r="20" spans="1:204" ht="12.75" hidden="1">
      <c r="A20" s="200"/>
      <c r="B20" s="75"/>
      <c r="C20" s="23">
        <f t="shared" si="14"/>
        <v>0</v>
      </c>
      <c r="D20" s="17">
        <f t="shared" si="26"/>
        <v>0</v>
      </c>
      <c r="E20" s="68">
        <f t="shared" si="15"/>
        <v>0</v>
      </c>
      <c r="F20" s="17">
        <f t="shared" si="16"/>
        <v>0</v>
      </c>
      <c r="G20" s="17">
        <f t="shared" si="17"/>
        <v>0</v>
      </c>
      <c r="H20" s="68">
        <f t="shared" si="18"/>
        <v>0</v>
      </c>
      <c r="I20" s="69">
        <f t="shared" si="19"/>
        <v>0</v>
      </c>
      <c r="J20" s="70" t="e">
        <f t="shared" si="20"/>
        <v>#DIV/0!</v>
      </c>
      <c r="K20" s="70">
        <f>ABS(I20*100/I1)</f>
        <v>0</v>
      </c>
      <c r="L20" s="69">
        <f>K1</f>
        <v>44</v>
      </c>
      <c r="M20" s="69">
        <f t="shared" si="27"/>
        <v>0</v>
      </c>
      <c r="N20" s="69">
        <f t="shared" si="28"/>
        <v>0</v>
      </c>
      <c r="O20" s="69">
        <f t="shared" si="29"/>
        <v>0</v>
      </c>
      <c r="P20" s="69">
        <f t="shared" si="30"/>
        <v>0</v>
      </c>
      <c r="Q20" s="69">
        <f t="shared" si="31"/>
        <v>0</v>
      </c>
      <c r="R20" s="71">
        <f t="shared" si="21"/>
        <v>0</v>
      </c>
      <c r="S20" s="68">
        <f t="shared" si="22"/>
        <v>0</v>
      </c>
      <c r="T20" s="68">
        <f t="shared" si="23"/>
        <v>0</v>
      </c>
      <c r="U20" s="68">
        <f t="shared" si="24"/>
        <v>0</v>
      </c>
      <c r="V20" s="72">
        <f>GOLS!C19</f>
        <v>0</v>
      </c>
      <c r="W20" s="98"/>
      <c r="X20" s="225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7"/>
      <c r="BN20" s="226"/>
      <c r="BO20" s="226"/>
      <c r="BP20" s="224"/>
      <c r="BQ20" s="237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7"/>
      <c r="DG20" s="226"/>
      <c r="DH20" s="226"/>
      <c r="DI20" s="224"/>
      <c r="DJ20" s="225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226"/>
      <c r="EE20" s="226"/>
      <c r="EF20" s="226"/>
      <c r="EG20" s="226"/>
      <c r="EH20" s="226"/>
      <c r="EI20" s="226"/>
      <c r="EJ20" s="226"/>
      <c r="EK20" s="226"/>
      <c r="EL20" s="226"/>
      <c r="EM20" s="226"/>
      <c r="EN20" s="226"/>
      <c r="EO20" s="226"/>
      <c r="EP20" s="226"/>
      <c r="EQ20" s="227"/>
      <c r="ER20" s="227"/>
      <c r="ES20" s="227"/>
      <c r="ET20" s="227"/>
      <c r="EU20" s="227"/>
      <c r="EV20" s="226"/>
      <c r="EW20" s="227"/>
      <c r="EX20" s="226"/>
      <c r="EY20" s="227"/>
      <c r="EZ20" s="226"/>
      <c r="FA20" s="227"/>
      <c r="FB20" s="99">
        <f t="shared" si="25"/>
        <v>0</v>
      </c>
      <c r="FC20" s="225"/>
      <c r="FD20" s="226"/>
      <c r="FE20" s="226"/>
      <c r="FF20" s="226"/>
      <c r="FG20" s="226"/>
      <c r="FH20" s="226"/>
      <c r="FI20" s="226"/>
      <c r="FJ20" s="226"/>
      <c r="FK20" s="226"/>
      <c r="FL20" s="226"/>
      <c r="FM20" s="226"/>
      <c r="FN20" s="226"/>
      <c r="FO20" s="226"/>
      <c r="FP20" s="226"/>
      <c r="FQ20" s="226"/>
      <c r="FR20" s="226"/>
      <c r="FS20" s="226"/>
      <c r="FT20" s="226"/>
      <c r="FU20" s="226"/>
      <c r="FV20" s="226"/>
      <c r="FW20" s="226"/>
      <c r="FX20" s="226"/>
      <c r="FY20" s="226"/>
      <c r="FZ20" s="226"/>
      <c r="GA20" s="226"/>
      <c r="GB20" s="226"/>
      <c r="GC20" s="226"/>
      <c r="GD20" s="226"/>
      <c r="GE20" s="226"/>
      <c r="GF20" s="226"/>
      <c r="GG20" s="226"/>
      <c r="GH20" s="226"/>
      <c r="GI20" s="226"/>
      <c r="GJ20" s="227"/>
      <c r="GK20" s="226"/>
      <c r="GL20" s="227"/>
      <c r="GM20" s="226"/>
      <c r="GN20" s="227"/>
      <c r="GO20" s="226"/>
      <c r="GP20" s="226"/>
      <c r="GQ20" s="226"/>
      <c r="GR20" s="226"/>
      <c r="GS20" s="226"/>
      <c r="GT20" s="231"/>
      <c r="GU20" s="225"/>
      <c r="GV20" s="231"/>
    </row>
    <row r="21" spans="1:248" s="2" customFormat="1" ht="12.75">
      <c r="A21" s="201" t="s">
        <v>93</v>
      </c>
      <c r="B21" s="75" t="s">
        <v>66</v>
      </c>
      <c r="C21" s="23">
        <f t="shared" si="14"/>
        <v>13</v>
      </c>
      <c r="D21" s="17">
        <f t="shared" si="26"/>
        <v>11</v>
      </c>
      <c r="E21" s="68">
        <f t="shared" si="15"/>
        <v>8</v>
      </c>
      <c r="F21" s="17">
        <f t="shared" si="16"/>
        <v>2</v>
      </c>
      <c r="G21" s="17">
        <f t="shared" si="17"/>
        <v>2</v>
      </c>
      <c r="H21" s="68">
        <f t="shared" si="18"/>
        <v>0</v>
      </c>
      <c r="I21" s="69">
        <f t="shared" si="19"/>
        <v>976</v>
      </c>
      <c r="J21" s="70">
        <f t="shared" si="20"/>
        <v>75.07692307692308</v>
      </c>
      <c r="K21" s="70">
        <f>ABS(I21*100/I1)</f>
        <v>24.646464646464647</v>
      </c>
      <c r="L21" s="69">
        <v>18</v>
      </c>
      <c r="M21" s="69">
        <f t="shared" si="27"/>
        <v>14</v>
      </c>
      <c r="N21" s="280">
        <f t="shared" si="28"/>
        <v>3</v>
      </c>
      <c r="O21" s="69">
        <f t="shared" si="29"/>
        <v>0</v>
      </c>
      <c r="P21" s="69">
        <f t="shared" si="30"/>
        <v>3</v>
      </c>
      <c r="Q21" s="69">
        <f t="shared" si="31"/>
        <v>0</v>
      </c>
      <c r="R21" s="71">
        <f t="shared" si="21"/>
        <v>2</v>
      </c>
      <c r="S21" s="68">
        <f t="shared" si="22"/>
        <v>1</v>
      </c>
      <c r="T21" s="68">
        <f t="shared" si="23"/>
        <v>0</v>
      </c>
      <c r="U21" s="68">
        <f t="shared" si="24"/>
        <v>1</v>
      </c>
      <c r="V21" s="72">
        <f>GOLS!C20</f>
        <v>1</v>
      </c>
      <c r="W21" s="98"/>
      <c r="X21" s="225" t="s">
        <v>72</v>
      </c>
      <c r="Y21" s="226" t="s">
        <v>72</v>
      </c>
      <c r="Z21" s="226" t="s">
        <v>72</v>
      </c>
      <c r="AA21" s="226" t="s">
        <v>84</v>
      </c>
      <c r="AB21" s="226" t="s">
        <v>72</v>
      </c>
      <c r="AC21" s="281"/>
      <c r="AD21" s="226" t="s">
        <v>72</v>
      </c>
      <c r="AE21" s="226" t="s">
        <v>73</v>
      </c>
      <c r="AF21" s="226" t="s">
        <v>73</v>
      </c>
      <c r="AG21" s="226" t="s">
        <v>72</v>
      </c>
      <c r="AH21" s="226" t="s">
        <v>72</v>
      </c>
      <c r="AI21" s="226" t="s">
        <v>73</v>
      </c>
      <c r="AJ21" s="226" t="s">
        <v>72</v>
      </c>
      <c r="AK21" s="226" t="s">
        <v>72</v>
      </c>
      <c r="AL21" s="226" t="s">
        <v>72</v>
      </c>
      <c r="AM21" s="226" t="s">
        <v>84</v>
      </c>
      <c r="AN21" s="226" t="s">
        <v>84</v>
      </c>
      <c r="AO21" s="226" t="s">
        <v>72</v>
      </c>
      <c r="AP21" s="226" t="s">
        <v>150</v>
      </c>
      <c r="AQ21" s="226" t="s">
        <v>150</v>
      </c>
      <c r="AR21" s="256" t="s">
        <v>150</v>
      </c>
      <c r="AS21" s="256" t="s">
        <v>150</v>
      </c>
      <c r="AT21" s="256" t="s">
        <v>150</v>
      </c>
      <c r="AU21" s="256" t="s">
        <v>150</v>
      </c>
      <c r="AV21" s="256" t="s">
        <v>150</v>
      </c>
      <c r="AW21" s="256" t="s">
        <v>150</v>
      </c>
      <c r="AX21" s="256" t="s">
        <v>150</v>
      </c>
      <c r="AY21" s="256" t="s">
        <v>150</v>
      </c>
      <c r="AZ21" s="256" t="s">
        <v>150</v>
      </c>
      <c r="BA21" s="256" t="s">
        <v>150</v>
      </c>
      <c r="BB21" s="256" t="s">
        <v>150</v>
      </c>
      <c r="BC21" s="256" t="s">
        <v>150</v>
      </c>
      <c r="BD21" s="256" t="s">
        <v>150</v>
      </c>
      <c r="BE21" s="256" t="s">
        <v>150</v>
      </c>
      <c r="BF21" s="256" t="s">
        <v>150</v>
      </c>
      <c r="BG21" s="256" t="s">
        <v>150</v>
      </c>
      <c r="BH21" s="256" t="s">
        <v>150</v>
      </c>
      <c r="BI21" s="256" t="s">
        <v>150</v>
      </c>
      <c r="BJ21" s="256" t="s">
        <v>150</v>
      </c>
      <c r="BK21" s="256" t="s">
        <v>150</v>
      </c>
      <c r="BL21" s="256" t="s">
        <v>150</v>
      </c>
      <c r="BM21" s="267" t="s">
        <v>150</v>
      </c>
      <c r="BN21" s="256" t="s">
        <v>150</v>
      </c>
      <c r="BO21" s="256" t="s">
        <v>150</v>
      </c>
      <c r="BP21" s="224"/>
      <c r="BQ21" s="237">
        <v>90</v>
      </c>
      <c r="BR21" s="226">
        <v>82</v>
      </c>
      <c r="BS21" s="226">
        <v>90</v>
      </c>
      <c r="BT21" s="226">
        <v>45</v>
      </c>
      <c r="BU21" s="226">
        <v>90</v>
      </c>
      <c r="BV21" s="226"/>
      <c r="BW21" s="226">
        <v>90</v>
      </c>
      <c r="BX21" s="226"/>
      <c r="BY21" s="226"/>
      <c r="BZ21" s="226">
        <v>90</v>
      </c>
      <c r="CA21" s="226">
        <v>90</v>
      </c>
      <c r="CB21" s="226"/>
      <c r="CC21" s="226">
        <v>90</v>
      </c>
      <c r="CD21" s="226">
        <v>90</v>
      </c>
      <c r="CE21" s="226">
        <v>45</v>
      </c>
      <c r="CF21" s="226"/>
      <c r="CG21" s="226">
        <v>8</v>
      </c>
      <c r="CH21" s="226">
        <v>76</v>
      </c>
      <c r="CI21" s="226"/>
      <c r="CJ21" s="22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  <c r="DD21" s="256"/>
      <c r="DE21" s="256"/>
      <c r="DF21" s="267"/>
      <c r="DG21" s="256"/>
      <c r="DH21" s="256"/>
      <c r="DI21" s="224"/>
      <c r="DJ21" s="225"/>
      <c r="DK21" s="226"/>
      <c r="DL21" s="226"/>
      <c r="DM21" s="226" t="s">
        <v>119</v>
      </c>
      <c r="DN21" s="226"/>
      <c r="DO21" s="226"/>
      <c r="DP21" s="226"/>
      <c r="DQ21" s="226"/>
      <c r="DR21" s="226"/>
      <c r="DS21" s="226"/>
      <c r="DT21" s="226"/>
      <c r="DU21" s="226"/>
      <c r="DV21" s="226"/>
      <c r="DW21" s="226"/>
      <c r="DX21" s="226" t="s">
        <v>118</v>
      </c>
      <c r="DY21" s="226"/>
      <c r="DZ21" s="256" t="s">
        <v>119</v>
      </c>
      <c r="EA21" s="256" t="s">
        <v>118</v>
      </c>
      <c r="EB21" s="226"/>
      <c r="EC21" s="226"/>
      <c r="ED21" s="226"/>
      <c r="EE21" s="226"/>
      <c r="EF21" s="226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7"/>
      <c r="ER21" s="227"/>
      <c r="ES21" s="227"/>
      <c r="ET21" s="227"/>
      <c r="EU21" s="227"/>
      <c r="EV21" s="226"/>
      <c r="EW21" s="227"/>
      <c r="EX21" s="226"/>
      <c r="EY21" s="227"/>
      <c r="EZ21" s="226"/>
      <c r="FA21" s="227"/>
      <c r="FB21" s="99">
        <f t="shared" si="25"/>
        <v>4</v>
      </c>
      <c r="FC21" s="225"/>
      <c r="FD21" s="226"/>
      <c r="FE21" s="226"/>
      <c r="FF21" s="248">
        <v>2</v>
      </c>
      <c r="FG21" s="247">
        <v>1</v>
      </c>
      <c r="FH21" s="249" t="s">
        <v>127</v>
      </c>
      <c r="FI21" s="226"/>
      <c r="FJ21" s="226"/>
      <c r="FK21" s="226"/>
      <c r="FL21" s="247">
        <v>1</v>
      </c>
      <c r="FM21" s="225"/>
      <c r="FN21" s="226"/>
      <c r="FO21" s="226"/>
      <c r="FP21" s="226"/>
      <c r="FQ21" s="226"/>
      <c r="FR21" s="226"/>
      <c r="FS21" s="226"/>
      <c r="FT21" s="227"/>
      <c r="FU21" s="227"/>
      <c r="FV21" s="229"/>
      <c r="FW21" s="226"/>
      <c r="FX21" s="226"/>
      <c r="FY21" s="226"/>
      <c r="FZ21" s="226"/>
      <c r="GA21" s="226"/>
      <c r="GB21" s="226"/>
      <c r="GC21" s="226"/>
      <c r="GD21" s="226"/>
      <c r="GE21" s="226"/>
      <c r="GF21" s="226"/>
      <c r="GG21" s="226"/>
      <c r="GH21" s="226"/>
      <c r="GI21" s="226"/>
      <c r="GJ21" s="227"/>
      <c r="GK21" s="226"/>
      <c r="GL21" s="227"/>
      <c r="GM21" s="226"/>
      <c r="GN21" s="227"/>
      <c r="GO21" s="226"/>
      <c r="GP21" s="226"/>
      <c r="GQ21" s="226"/>
      <c r="GR21" s="226"/>
      <c r="GS21" s="226"/>
      <c r="GT21" s="231"/>
      <c r="GU21" s="225"/>
      <c r="GV21" s="231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</row>
    <row r="22" spans="1:204" ht="12.75">
      <c r="A22" s="201" t="s">
        <v>62</v>
      </c>
      <c r="B22" s="75" t="s">
        <v>66</v>
      </c>
      <c r="C22" s="23">
        <f t="shared" si="14"/>
        <v>42</v>
      </c>
      <c r="D22" s="17">
        <f t="shared" si="26"/>
        <v>32</v>
      </c>
      <c r="E22" s="68">
        <f t="shared" si="15"/>
        <v>25</v>
      </c>
      <c r="F22" s="17">
        <f t="shared" si="16"/>
        <v>8</v>
      </c>
      <c r="G22" s="17">
        <f t="shared" si="17"/>
        <v>10</v>
      </c>
      <c r="H22" s="68">
        <f t="shared" si="18"/>
        <v>1</v>
      </c>
      <c r="I22" s="69">
        <f t="shared" si="19"/>
        <v>3030</v>
      </c>
      <c r="J22" s="70">
        <f t="shared" si="20"/>
        <v>72.14285714285714</v>
      </c>
      <c r="K22" s="70">
        <f>ABS(I22*100/I1)</f>
        <v>76.51515151515152</v>
      </c>
      <c r="L22" s="69">
        <f>K1</f>
        <v>44</v>
      </c>
      <c r="M22" s="69">
        <f t="shared" si="27"/>
        <v>42</v>
      </c>
      <c r="N22" s="69">
        <f t="shared" si="28"/>
        <v>2</v>
      </c>
      <c r="O22" s="69">
        <f t="shared" si="29"/>
        <v>0</v>
      </c>
      <c r="P22" s="69">
        <f t="shared" si="30"/>
        <v>1</v>
      </c>
      <c r="Q22" s="69">
        <f t="shared" si="31"/>
        <v>1</v>
      </c>
      <c r="R22" s="71">
        <f t="shared" si="21"/>
        <v>6</v>
      </c>
      <c r="S22" s="68">
        <f t="shared" si="22"/>
        <v>0</v>
      </c>
      <c r="T22" s="68">
        <f t="shared" si="23"/>
        <v>0</v>
      </c>
      <c r="U22" s="68">
        <f t="shared" si="24"/>
        <v>0</v>
      </c>
      <c r="V22" s="72">
        <f>GOLS!C21</f>
        <v>11</v>
      </c>
      <c r="W22" s="98"/>
      <c r="X22" s="225" t="s">
        <v>72</v>
      </c>
      <c r="Y22" s="226" t="s">
        <v>72</v>
      </c>
      <c r="Z22" s="226" t="s">
        <v>72</v>
      </c>
      <c r="AA22" s="226" t="s">
        <v>84</v>
      </c>
      <c r="AB22" s="226" t="s">
        <v>72</v>
      </c>
      <c r="AC22" s="226" t="s">
        <v>72</v>
      </c>
      <c r="AD22" s="226" t="s">
        <v>72</v>
      </c>
      <c r="AE22" s="226" t="s">
        <v>72</v>
      </c>
      <c r="AF22" s="226" t="s">
        <v>72</v>
      </c>
      <c r="AG22" s="226" t="s">
        <v>84</v>
      </c>
      <c r="AH22" s="226" t="s">
        <v>72</v>
      </c>
      <c r="AI22" s="226" t="s">
        <v>72</v>
      </c>
      <c r="AJ22" s="226" t="s">
        <v>84</v>
      </c>
      <c r="AK22" s="226" t="s">
        <v>72</v>
      </c>
      <c r="AL22" s="226" t="s">
        <v>72</v>
      </c>
      <c r="AM22" s="226" t="s">
        <v>84</v>
      </c>
      <c r="AN22" s="226" t="s">
        <v>84</v>
      </c>
      <c r="AO22" s="226" t="s">
        <v>84</v>
      </c>
      <c r="AP22" s="226" t="s">
        <v>73</v>
      </c>
      <c r="AQ22" s="226" t="s">
        <v>72</v>
      </c>
      <c r="AR22" s="256" t="s">
        <v>72</v>
      </c>
      <c r="AS22" s="256" t="s">
        <v>72</v>
      </c>
      <c r="AT22" s="256" t="s">
        <v>72</v>
      </c>
      <c r="AU22" s="256" t="s">
        <v>72</v>
      </c>
      <c r="AV22" s="226" t="s">
        <v>72</v>
      </c>
      <c r="AW22" s="256" t="s">
        <v>72</v>
      </c>
      <c r="AX22" s="257" t="s">
        <v>72</v>
      </c>
      <c r="AY22" s="257" t="s">
        <v>84</v>
      </c>
      <c r="AZ22" s="257" t="s">
        <v>84</v>
      </c>
      <c r="BA22" s="257" t="s">
        <v>72</v>
      </c>
      <c r="BB22" s="257" t="s">
        <v>84</v>
      </c>
      <c r="BC22" s="257" t="s">
        <v>84</v>
      </c>
      <c r="BD22" s="257" t="s">
        <v>72</v>
      </c>
      <c r="BE22" s="226" t="s">
        <v>72</v>
      </c>
      <c r="BF22" s="257" t="s">
        <v>72</v>
      </c>
      <c r="BG22" s="257" t="s">
        <v>72</v>
      </c>
      <c r="BH22" s="249" t="s">
        <v>127</v>
      </c>
      <c r="BI22" s="257" t="s">
        <v>72</v>
      </c>
      <c r="BJ22" s="257" t="s">
        <v>72</v>
      </c>
      <c r="BK22" s="257" t="s">
        <v>72</v>
      </c>
      <c r="BL22" s="226" t="s">
        <v>72</v>
      </c>
      <c r="BM22" s="227" t="s">
        <v>72</v>
      </c>
      <c r="BN22" s="226" t="s">
        <v>72</v>
      </c>
      <c r="BO22" s="226" t="s">
        <v>72</v>
      </c>
      <c r="BP22" s="224"/>
      <c r="BQ22" s="237">
        <v>90</v>
      </c>
      <c r="BR22" s="226">
        <v>90</v>
      </c>
      <c r="BS22" s="226">
        <v>90</v>
      </c>
      <c r="BT22" s="226">
        <v>45</v>
      </c>
      <c r="BU22" s="226">
        <v>90</v>
      </c>
      <c r="BV22" s="226">
        <v>90</v>
      </c>
      <c r="BW22" s="226">
        <v>90</v>
      </c>
      <c r="BX22" s="226">
        <v>89</v>
      </c>
      <c r="BY22" s="226">
        <v>90</v>
      </c>
      <c r="BZ22" s="226">
        <v>33</v>
      </c>
      <c r="CA22" s="226">
        <v>62</v>
      </c>
      <c r="CB22" s="226">
        <v>90</v>
      </c>
      <c r="CC22" s="226">
        <v>28</v>
      </c>
      <c r="CD22" s="226">
        <v>90</v>
      </c>
      <c r="CE22" s="226">
        <v>90</v>
      </c>
      <c r="CF22" s="226">
        <v>19</v>
      </c>
      <c r="CG22" s="226">
        <v>25</v>
      </c>
      <c r="CH22" s="226">
        <v>14</v>
      </c>
      <c r="CI22" s="226"/>
      <c r="CJ22" s="226">
        <v>90</v>
      </c>
      <c r="CK22" s="256">
        <v>90</v>
      </c>
      <c r="CL22" s="256">
        <v>90</v>
      </c>
      <c r="CM22" s="256">
        <v>65</v>
      </c>
      <c r="CN22" s="256">
        <v>90</v>
      </c>
      <c r="CO22" s="226">
        <v>90</v>
      </c>
      <c r="CP22" s="256">
        <v>90</v>
      </c>
      <c r="CQ22" s="257">
        <v>90</v>
      </c>
      <c r="CR22" s="257">
        <v>5</v>
      </c>
      <c r="CS22" s="257">
        <v>51</v>
      </c>
      <c r="CT22" s="257">
        <v>90</v>
      </c>
      <c r="CU22" s="257">
        <v>27</v>
      </c>
      <c r="CV22" s="257">
        <v>33</v>
      </c>
      <c r="CW22" s="257">
        <v>90</v>
      </c>
      <c r="CX22" s="226">
        <v>56</v>
      </c>
      <c r="CY22" s="257">
        <v>90</v>
      </c>
      <c r="CZ22" s="257">
        <v>75</v>
      </c>
      <c r="DA22" s="249" t="s">
        <v>127</v>
      </c>
      <c r="DB22" s="257">
        <v>90</v>
      </c>
      <c r="DC22" s="257">
        <v>90</v>
      </c>
      <c r="DD22" s="257">
        <v>90</v>
      </c>
      <c r="DE22" s="226">
        <v>90</v>
      </c>
      <c r="DF22" s="227">
        <v>90</v>
      </c>
      <c r="DG22" s="226">
        <v>78</v>
      </c>
      <c r="DH22" s="226">
        <v>75</v>
      </c>
      <c r="DI22" s="224"/>
      <c r="DJ22" s="225"/>
      <c r="DK22" s="226" t="s">
        <v>118</v>
      </c>
      <c r="DL22" s="226"/>
      <c r="DM22" s="226" t="s">
        <v>119</v>
      </c>
      <c r="DN22" s="226"/>
      <c r="DO22" s="226"/>
      <c r="DP22" s="226"/>
      <c r="DQ22" s="226" t="s">
        <v>118</v>
      </c>
      <c r="DR22" s="226"/>
      <c r="DS22" s="226" t="s">
        <v>119</v>
      </c>
      <c r="DT22" s="226" t="s">
        <v>118</v>
      </c>
      <c r="DU22" s="226"/>
      <c r="DV22" s="226" t="s">
        <v>119</v>
      </c>
      <c r="DW22" s="226"/>
      <c r="DX22" s="226"/>
      <c r="DY22" s="226" t="s">
        <v>119</v>
      </c>
      <c r="DZ22" s="256" t="s">
        <v>119</v>
      </c>
      <c r="EA22" s="256" t="s">
        <v>119</v>
      </c>
      <c r="EB22" s="226"/>
      <c r="EC22" s="226"/>
      <c r="ED22" s="226"/>
      <c r="EE22" s="226"/>
      <c r="EF22" s="256" t="s">
        <v>118</v>
      </c>
      <c r="EG22" s="226"/>
      <c r="EH22" s="226"/>
      <c r="EI22" s="226"/>
      <c r="EJ22" s="226"/>
      <c r="EK22" s="257" t="s">
        <v>119</v>
      </c>
      <c r="EL22" s="257" t="s">
        <v>119</v>
      </c>
      <c r="EM22" s="226"/>
      <c r="EN22" s="257" t="s">
        <v>119</v>
      </c>
      <c r="EO22" s="257" t="s">
        <v>119</v>
      </c>
      <c r="EP22" s="226"/>
      <c r="EQ22" s="227" t="s">
        <v>118</v>
      </c>
      <c r="ER22" s="227"/>
      <c r="ES22" s="259" t="s">
        <v>118</v>
      </c>
      <c r="ET22" s="227"/>
      <c r="EU22" s="227"/>
      <c r="EV22" s="226"/>
      <c r="EW22" s="227"/>
      <c r="EX22" s="226"/>
      <c r="EY22" s="227"/>
      <c r="EZ22" s="226" t="s">
        <v>118</v>
      </c>
      <c r="FA22" s="259" t="s">
        <v>118</v>
      </c>
      <c r="FB22" s="99">
        <f t="shared" si="25"/>
        <v>6</v>
      </c>
      <c r="FC22" s="225"/>
      <c r="FD22" s="250">
        <v>1</v>
      </c>
      <c r="FF22" s="226"/>
      <c r="FG22" s="226"/>
      <c r="FH22" s="225"/>
      <c r="FI22" s="226"/>
      <c r="FJ22" s="226"/>
      <c r="FK22" s="226"/>
      <c r="FL22" s="226"/>
      <c r="FM22" s="226"/>
      <c r="FN22" s="226"/>
      <c r="FO22" s="226"/>
      <c r="FP22" s="250">
        <v>1</v>
      </c>
      <c r="FQ22" s="226"/>
      <c r="FR22" s="226"/>
      <c r="FS22" s="226"/>
      <c r="FT22" s="226"/>
      <c r="FU22" s="226"/>
      <c r="FV22" s="226"/>
      <c r="FW22" s="226"/>
      <c r="FX22" s="250">
        <v>1</v>
      </c>
      <c r="FY22" s="250">
        <v>1</v>
      </c>
      <c r="FZ22" s="226"/>
      <c r="GA22" s="226"/>
      <c r="GB22" s="226"/>
      <c r="GC22" s="227"/>
      <c r="GD22" s="229"/>
      <c r="GE22" s="226"/>
      <c r="GF22" s="226"/>
      <c r="GG22" s="226"/>
      <c r="GH22" s="226"/>
      <c r="GI22" s="226"/>
      <c r="GJ22" s="226"/>
      <c r="GK22" s="226"/>
      <c r="GL22" s="250">
        <v>1</v>
      </c>
      <c r="GM22" s="249" t="s">
        <v>127</v>
      </c>
      <c r="GN22" s="229"/>
      <c r="GO22" s="226"/>
      <c r="GP22" s="226"/>
      <c r="GQ22" s="226"/>
      <c r="GR22" s="226"/>
      <c r="GS22" s="247">
        <v>1</v>
      </c>
      <c r="GT22" s="231"/>
      <c r="GU22" s="225"/>
      <c r="GV22" s="231"/>
    </row>
    <row r="23" spans="1:248" s="2" customFormat="1" ht="12.75">
      <c r="A23" s="201" t="s">
        <v>94</v>
      </c>
      <c r="B23" s="75" t="s">
        <v>66</v>
      </c>
      <c r="C23" s="23">
        <f t="shared" si="14"/>
        <v>0</v>
      </c>
      <c r="D23" s="17">
        <f t="shared" si="26"/>
        <v>0</v>
      </c>
      <c r="E23" s="68">
        <f t="shared" si="15"/>
        <v>0</v>
      </c>
      <c r="F23" s="17">
        <f t="shared" si="16"/>
        <v>0</v>
      </c>
      <c r="G23" s="17">
        <f t="shared" si="17"/>
        <v>0</v>
      </c>
      <c r="H23" s="68">
        <f t="shared" si="18"/>
        <v>0</v>
      </c>
      <c r="I23" s="69">
        <f t="shared" si="19"/>
        <v>0</v>
      </c>
      <c r="J23" s="70" t="e">
        <f t="shared" si="20"/>
        <v>#DIV/0!</v>
      </c>
      <c r="K23" s="70">
        <f>ABS(I23*100/I1)</f>
        <v>0</v>
      </c>
      <c r="L23" s="69">
        <v>11</v>
      </c>
      <c r="M23" s="69">
        <f t="shared" si="27"/>
        <v>0</v>
      </c>
      <c r="N23" s="69">
        <f t="shared" si="28"/>
        <v>11</v>
      </c>
      <c r="O23" s="69">
        <f t="shared" si="29"/>
        <v>10</v>
      </c>
      <c r="P23" s="69">
        <f t="shared" si="30"/>
        <v>1</v>
      </c>
      <c r="Q23" s="69">
        <f t="shared" si="31"/>
        <v>0</v>
      </c>
      <c r="R23" s="71">
        <f t="shared" si="21"/>
        <v>0</v>
      </c>
      <c r="S23" s="68">
        <f t="shared" si="22"/>
        <v>0</v>
      </c>
      <c r="T23" s="68">
        <f t="shared" si="23"/>
        <v>0</v>
      </c>
      <c r="U23" s="68">
        <f t="shared" si="24"/>
        <v>0</v>
      </c>
      <c r="V23" s="72">
        <f>GOLS!C22</f>
        <v>0</v>
      </c>
      <c r="W23" s="98"/>
      <c r="X23" s="225" t="s">
        <v>85</v>
      </c>
      <c r="Y23" s="226" t="s">
        <v>85</v>
      </c>
      <c r="Z23" s="226" t="s">
        <v>85</v>
      </c>
      <c r="AA23" s="226" t="s">
        <v>85</v>
      </c>
      <c r="AB23" s="226" t="s">
        <v>73</v>
      </c>
      <c r="AC23" s="226" t="s">
        <v>85</v>
      </c>
      <c r="AD23" s="226" t="s">
        <v>85</v>
      </c>
      <c r="AE23" s="226" t="s">
        <v>85</v>
      </c>
      <c r="AF23" s="226" t="s">
        <v>85</v>
      </c>
      <c r="AG23" s="226" t="s">
        <v>85</v>
      </c>
      <c r="AH23" s="226" t="s">
        <v>85</v>
      </c>
      <c r="AI23" s="226" t="s">
        <v>150</v>
      </c>
      <c r="AJ23" s="226" t="s">
        <v>150</v>
      </c>
      <c r="AK23" s="226" t="s">
        <v>150</v>
      </c>
      <c r="AL23" s="226" t="s">
        <v>150</v>
      </c>
      <c r="AM23" s="226" t="s">
        <v>150</v>
      </c>
      <c r="AN23" s="226" t="s">
        <v>150</v>
      </c>
      <c r="AO23" s="226" t="s">
        <v>150</v>
      </c>
      <c r="AP23" s="226" t="s">
        <v>150</v>
      </c>
      <c r="AQ23" s="226" t="s">
        <v>150</v>
      </c>
      <c r="AR23" s="256" t="s">
        <v>150</v>
      </c>
      <c r="AS23" s="256" t="s">
        <v>150</v>
      </c>
      <c r="AT23" s="256" t="s">
        <v>150</v>
      </c>
      <c r="AU23" s="256" t="s">
        <v>150</v>
      </c>
      <c r="AV23" s="256" t="s">
        <v>150</v>
      </c>
      <c r="AW23" s="256" t="s">
        <v>150</v>
      </c>
      <c r="AX23" s="256" t="s">
        <v>150</v>
      </c>
      <c r="AY23" s="256" t="s">
        <v>150</v>
      </c>
      <c r="AZ23" s="256" t="s">
        <v>150</v>
      </c>
      <c r="BA23" s="256" t="s">
        <v>150</v>
      </c>
      <c r="BB23" s="256" t="s">
        <v>150</v>
      </c>
      <c r="BC23" s="256" t="s">
        <v>150</v>
      </c>
      <c r="BD23" s="256" t="s">
        <v>150</v>
      </c>
      <c r="BE23" s="256" t="s">
        <v>150</v>
      </c>
      <c r="BF23" s="256" t="s">
        <v>150</v>
      </c>
      <c r="BG23" s="256" t="s">
        <v>150</v>
      </c>
      <c r="BH23" s="256" t="s">
        <v>150</v>
      </c>
      <c r="BI23" s="256" t="s">
        <v>150</v>
      </c>
      <c r="BJ23" s="256" t="s">
        <v>150</v>
      </c>
      <c r="BK23" s="256" t="s">
        <v>150</v>
      </c>
      <c r="BL23" s="256" t="s">
        <v>150</v>
      </c>
      <c r="BM23" s="267" t="s">
        <v>150</v>
      </c>
      <c r="BN23" s="256" t="s">
        <v>150</v>
      </c>
      <c r="BO23" s="256" t="s">
        <v>150</v>
      </c>
      <c r="BP23" s="224"/>
      <c r="BQ23" s="237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/>
      <c r="CZ23" s="256"/>
      <c r="DA23" s="256"/>
      <c r="DB23" s="256"/>
      <c r="DC23" s="256"/>
      <c r="DD23" s="256"/>
      <c r="DE23" s="256"/>
      <c r="DF23" s="267"/>
      <c r="DG23" s="256"/>
      <c r="DH23" s="256"/>
      <c r="DI23" s="224"/>
      <c r="DJ23" s="225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226"/>
      <c r="DW23" s="226"/>
      <c r="DX23" s="226"/>
      <c r="DY23" s="226"/>
      <c r="DZ23" s="226"/>
      <c r="EA23" s="226"/>
      <c r="EB23" s="226"/>
      <c r="EC23" s="226"/>
      <c r="ED23" s="226"/>
      <c r="EE23" s="226"/>
      <c r="EF23" s="226"/>
      <c r="EG23" s="226"/>
      <c r="EH23" s="226"/>
      <c r="EI23" s="226"/>
      <c r="EJ23" s="226"/>
      <c r="EK23" s="226"/>
      <c r="EL23" s="226"/>
      <c r="EM23" s="226"/>
      <c r="EN23" s="226"/>
      <c r="EO23" s="226"/>
      <c r="EP23" s="226"/>
      <c r="EQ23" s="227"/>
      <c r="ER23" s="227"/>
      <c r="ES23" s="227"/>
      <c r="ET23" s="227"/>
      <c r="EU23" s="227"/>
      <c r="EV23" s="226"/>
      <c r="EW23" s="227"/>
      <c r="EX23" s="226"/>
      <c r="EY23" s="227"/>
      <c r="EZ23" s="226"/>
      <c r="FA23" s="227"/>
      <c r="FB23" s="99">
        <f t="shared" si="25"/>
        <v>0</v>
      </c>
      <c r="FC23" s="225"/>
      <c r="FD23" s="226"/>
      <c r="FE23" s="226"/>
      <c r="FF23" s="226"/>
      <c r="FG23" s="226"/>
      <c r="FH23" s="226"/>
      <c r="FI23" s="226"/>
      <c r="FJ23" s="226"/>
      <c r="FK23" s="226"/>
      <c r="FL23" s="226"/>
      <c r="FM23" s="226"/>
      <c r="FN23" s="226"/>
      <c r="FO23" s="229"/>
      <c r="FP23" s="226"/>
      <c r="FQ23" s="226"/>
      <c r="FR23" s="226"/>
      <c r="FS23" s="226"/>
      <c r="FT23" s="226"/>
      <c r="FU23" s="226"/>
      <c r="FV23" s="226"/>
      <c r="FW23" s="226"/>
      <c r="FX23" s="226"/>
      <c r="FY23" s="226"/>
      <c r="FZ23" s="226"/>
      <c r="GA23" s="226"/>
      <c r="GB23" s="229"/>
      <c r="GC23" s="226"/>
      <c r="GD23" s="226"/>
      <c r="GE23" s="226"/>
      <c r="GF23" s="226"/>
      <c r="GG23" s="226"/>
      <c r="GH23" s="226"/>
      <c r="GI23" s="226"/>
      <c r="GJ23" s="226"/>
      <c r="GK23" s="226"/>
      <c r="GL23" s="226"/>
      <c r="GM23" s="226"/>
      <c r="GN23" s="226"/>
      <c r="GO23" s="226"/>
      <c r="GP23" s="226"/>
      <c r="GQ23" s="226"/>
      <c r="GR23" s="226"/>
      <c r="GS23" s="226"/>
      <c r="GT23" s="231"/>
      <c r="GU23" s="225"/>
      <c r="GV23" s="231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</row>
    <row r="24" spans="1:204" ht="13.5" customHeight="1">
      <c r="A24" s="200" t="s">
        <v>95</v>
      </c>
      <c r="B24" s="75" t="s">
        <v>66</v>
      </c>
      <c r="C24" s="23">
        <f t="shared" si="14"/>
        <v>28</v>
      </c>
      <c r="D24" s="17">
        <f t="shared" si="26"/>
        <v>17</v>
      </c>
      <c r="E24" s="68">
        <f t="shared" si="15"/>
        <v>10</v>
      </c>
      <c r="F24" s="17">
        <f t="shared" si="16"/>
        <v>7</v>
      </c>
      <c r="G24" s="17">
        <f t="shared" si="17"/>
        <v>10</v>
      </c>
      <c r="H24" s="68">
        <f t="shared" si="18"/>
        <v>1</v>
      </c>
      <c r="I24" s="69">
        <f t="shared" si="19"/>
        <v>1541</v>
      </c>
      <c r="J24" s="70">
        <f t="shared" si="20"/>
        <v>55.035714285714285</v>
      </c>
      <c r="K24" s="70">
        <f>ABS(I24*100/I1)</f>
        <v>38.91414141414141</v>
      </c>
      <c r="L24" s="69">
        <f>K1</f>
        <v>44</v>
      </c>
      <c r="M24" s="69">
        <f t="shared" si="27"/>
        <v>33</v>
      </c>
      <c r="N24" s="280">
        <f t="shared" si="28"/>
        <v>6</v>
      </c>
      <c r="O24" s="69">
        <f t="shared" si="29"/>
        <v>5</v>
      </c>
      <c r="P24" s="69">
        <f t="shared" si="30"/>
        <v>0</v>
      </c>
      <c r="Q24" s="69">
        <f t="shared" si="31"/>
        <v>1</v>
      </c>
      <c r="R24" s="71">
        <f t="shared" si="21"/>
        <v>9</v>
      </c>
      <c r="S24" s="68">
        <f t="shared" si="22"/>
        <v>0</v>
      </c>
      <c r="T24" s="68">
        <f t="shared" si="23"/>
        <v>0</v>
      </c>
      <c r="U24" s="68">
        <f t="shared" si="24"/>
        <v>0</v>
      </c>
      <c r="V24" s="72">
        <f>GOLS!C23</f>
        <v>2</v>
      </c>
      <c r="W24" s="98"/>
      <c r="X24" s="282"/>
      <c r="Y24" s="281"/>
      <c r="Z24" s="281"/>
      <c r="AA24" s="281"/>
      <c r="AB24" s="226" t="s">
        <v>84</v>
      </c>
      <c r="AC24" s="226" t="s">
        <v>84</v>
      </c>
      <c r="AD24" s="226" t="s">
        <v>84</v>
      </c>
      <c r="AE24" s="226" t="s">
        <v>84</v>
      </c>
      <c r="AF24" s="226" t="s">
        <v>84</v>
      </c>
      <c r="AG24" s="226" t="s">
        <v>85</v>
      </c>
      <c r="AH24" s="226" t="s">
        <v>84</v>
      </c>
      <c r="AI24" s="226" t="s">
        <v>84</v>
      </c>
      <c r="AJ24" s="226" t="s">
        <v>85</v>
      </c>
      <c r="AK24" s="226" t="s">
        <v>84</v>
      </c>
      <c r="AL24" s="226" t="s">
        <v>84</v>
      </c>
      <c r="AM24" s="226" t="s">
        <v>72</v>
      </c>
      <c r="AN24" s="226" t="s">
        <v>72</v>
      </c>
      <c r="AO24" s="226" t="s">
        <v>84</v>
      </c>
      <c r="AP24" s="226" t="s">
        <v>84</v>
      </c>
      <c r="AQ24" s="226" t="s">
        <v>72</v>
      </c>
      <c r="AR24" s="256" t="s">
        <v>72</v>
      </c>
      <c r="AS24" s="256" t="s">
        <v>72</v>
      </c>
      <c r="AT24" s="256" t="s">
        <v>72</v>
      </c>
      <c r="AU24" s="256" t="s">
        <v>72</v>
      </c>
      <c r="AV24" s="226" t="s">
        <v>72</v>
      </c>
      <c r="AW24" s="256" t="s">
        <v>85</v>
      </c>
      <c r="AX24" s="257" t="s">
        <v>84</v>
      </c>
      <c r="AY24" s="257" t="s">
        <v>72</v>
      </c>
      <c r="AZ24" s="257" t="s">
        <v>72</v>
      </c>
      <c r="BA24" s="249" t="s">
        <v>127</v>
      </c>
      <c r="BB24" s="257" t="s">
        <v>85</v>
      </c>
      <c r="BC24" s="281"/>
      <c r="BD24" s="257" t="s">
        <v>72</v>
      </c>
      <c r="BE24" s="226" t="s">
        <v>72</v>
      </c>
      <c r="BF24" s="257" t="s">
        <v>72</v>
      </c>
      <c r="BG24" s="257" t="s">
        <v>72</v>
      </c>
      <c r="BH24" s="257" t="s">
        <v>72</v>
      </c>
      <c r="BI24" s="257" t="s">
        <v>72</v>
      </c>
      <c r="BJ24" s="257" t="s">
        <v>72</v>
      </c>
      <c r="BK24" s="257" t="s">
        <v>85</v>
      </c>
      <c r="BL24" s="226" t="s">
        <v>84</v>
      </c>
      <c r="BM24" s="227" t="s">
        <v>84</v>
      </c>
      <c r="BN24" s="226" t="s">
        <v>84</v>
      </c>
      <c r="BO24" s="226" t="s">
        <v>84</v>
      </c>
      <c r="BP24" s="224"/>
      <c r="BQ24" s="237"/>
      <c r="BR24" s="226"/>
      <c r="BS24" s="226">
        <v>9</v>
      </c>
      <c r="BT24" s="226"/>
      <c r="BU24" s="226"/>
      <c r="BV24" s="226">
        <v>1</v>
      </c>
      <c r="BW24" s="226"/>
      <c r="BX24" s="226">
        <v>2</v>
      </c>
      <c r="BY24" s="226">
        <v>17</v>
      </c>
      <c r="BZ24" s="226"/>
      <c r="CA24" s="226">
        <v>28</v>
      </c>
      <c r="CB24" s="226"/>
      <c r="CC24" s="226"/>
      <c r="CD24" s="226">
        <v>29</v>
      </c>
      <c r="CE24" s="226">
        <v>45</v>
      </c>
      <c r="CF24" s="226">
        <v>71</v>
      </c>
      <c r="CG24" s="226">
        <v>65</v>
      </c>
      <c r="CH24" s="226"/>
      <c r="CI24" s="226">
        <v>27</v>
      </c>
      <c r="CJ24" s="226">
        <v>61</v>
      </c>
      <c r="CK24" s="256">
        <v>90</v>
      </c>
      <c r="CL24" s="256">
        <v>90</v>
      </c>
      <c r="CM24" s="256">
        <v>90</v>
      </c>
      <c r="CN24" s="256">
        <v>45</v>
      </c>
      <c r="CO24" s="226">
        <v>90</v>
      </c>
      <c r="CP24" s="256"/>
      <c r="CQ24" s="257">
        <v>28</v>
      </c>
      <c r="CR24" s="257">
        <v>85</v>
      </c>
      <c r="CS24" s="257">
        <v>90</v>
      </c>
      <c r="CT24" s="249" t="s">
        <v>127</v>
      </c>
      <c r="CU24" s="257"/>
      <c r="CV24" s="226"/>
      <c r="CW24" s="257">
        <v>90</v>
      </c>
      <c r="CX24" s="226">
        <v>90</v>
      </c>
      <c r="CY24" s="257">
        <v>62</v>
      </c>
      <c r="CZ24" s="257">
        <v>90</v>
      </c>
      <c r="DA24" s="257">
        <v>90</v>
      </c>
      <c r="DB24" s="257">
        <v>90</v>
      </c>
      <c r="DC24" s="257">
        <v>64</v>
      </c>
      <c r="DD24" s="257"/>
      <c r="DE24" s="226"/>
      <c r="DF24" s="227">
        <v>1</v>
      </c>
      <c r="DG24" s="226">
        <v>1</v>
      </c>
      <c r="DH24" s="226"/>
      <c r="DI24" s="224"/>
      <c r="DJ24" s="225"/>
      <c r="DK24" s="226"/>
      <c r="DL24" s="226"/>
      <c r="DM24" s="226"/>
      <c r="DN24" s="226"/>
      <c r="DO24" s="226" t="s">
        <v>119</v>
      </c>
      <c r="DP24" s="226"/>
      <c r="DQ24" s="226" t="s">
        <v>119</v>
      </c>
      <c r="DR24" s="226" t="s">
        <v>119</v>
      </c>
      <c r="DS24" s="226"/>
      <c r="DT24" s="226" t="s">
        <v>119</v>
      </c>
      <c r="DU24" s="226"/>
      <c r="DV24" s="226"/>
      <c r="DW24" s="226" t="s">
        <v>119</v>
      </c>
      <c r="DX24" s="226" t="s">
        <v>119</v>
      </c>
      <c r="DY24" s="226" t="s">
        <v>118</v>
      </c>
      <c r="DZ24" s="256" t="s">
        <v>118</v>
      </c>
      <c r="EA24" s="256"/>
      <c r="EB24" s="256" t="s">
        <v>119</v>
      </c>
      <c r="EC24" s="256" t="s">
        <v>118</v>
      </c>
      <c r="ED24" s="226"/>
      <c r="EE24" s="226"/>
      <c r="EF24" s="226"/>
      <c r="EG24" s="256" t="s">
        <v>118</v>
      </c>
      <c r="EH24" s="226"/>
      <c r="EI24" s="226"/>
      <c r="EJ24" s="257" t="s">
        <v>119</v>
      </c>
      <c r="EK24" s="257" t="s">
        <v>118</v>
      </c>
      <c r="EL24" s="226"/>
      <c r="EM24" s="226"/>
      <c r="EN24" s="226"/>
      <c r="EO24" s="226"/>
      <c r="EP24" s="226"/>
      <c r="EQ24" s="227"/>
      <c r="ER24" s="259" t="s">
        <v>118</v>
      </c>
      <c r="ES24" s="227"/>
      <c r="ET24" s="227"/>
      <c r="EU24" s="227"/>
      <c r="EV24" s="257" t="s">
        <v>118</v>
      </c>
      <c r="EW24" s="227"/>
      <c r="EX24" s="226"/>
      <c r="EY24" s="227" t="s">
        <v>119</v>
      </c>
      <c r="EZ24" s="226" t="s">
        <v>119</v>
      </c>
      <c r="FA24" s="227"/>
      <c r="FB24" s="99">
        <f t="shared" si="25"/>
        <v>9</v>
      </c>
      <c r="FC24" s="227"/>
      <c r="FD24" s="226"/>
      <c r="FE24" s="226"/>
      <c r="FF24" s="226"/>
      <c r="FG24" s="226"/>
      <c r="FH24" s="226"/>
      <c r="FI24" s="226"/>
      <c r="FJ24" s="226"/>
      <c r="FK24" s="226"/>
      <c r="FL24" s="225"/>
      <c r="FM24" s="250">
        <v>1</v>
      </c>
      <c r="FN24" s="226"/>
      <c r="FO24" s="226"/>
      <c r="FP24" s="226"/>
      <c r="FQ24" s="226"/>
      <c r="FR24" s="250">
        <v>1</v>
      </c>
      <c r="FS24" s="226"/>
      <c r="FT24" s="226"/>
      <c r="FU24" s="250">
        <v>1</v>
      </c>
      <c r="FV24" s="226"/>
      <c r="FW24" s="250">
        <v>1</v>
      </c>
      <c r="FX24" s="226"/>
      <c r="FY24" s="226"/>
      <c r="FZ24" s="226"/>
      <c r="GA24" s="226"/>
      <c r="GB24" s="226"/>
      <c r="GC24" s="226"/>
      <c r="GD24" s="226"/>
      <c r="GE24" s="250">
        <v>1</v>
      </c>
      <c r="GF24" s="249" t="s">
        <v>127</v>
      </c>
      <c r="GG24" s="226"/>
      <c r="GH24" s="226"/>
      <c r="GI24" s="226"/>
      <c r="GJ24" s="247">
        <v>1</v>
      </c>
      <c r="GK24" s="226"/>
      <c r="GL24" s="247">
        <v>1</v>
      </c>
      <c r="GM24" s="247">
        <v>1</v>
      </c>
      <c r="GN24" s="226"/>
      <c r="GO24" s="226"/>
      <c r="GP24" s="226"/>
      <c r="GQ24" s="226"/>
      <c r="GR24" s="226"/>
      <c r="GS24" s="247">
        <v>1</v>
      </c>
      <c r="GT24" s="274"/>
      <c r="GU24" s="225"/>
      <c r="GV24" s="231"/>
    </row>
    <row r="25" spans="1:204" ht="12.75">
      <c r="A25" s="203" t="s">
        <v>96</v>
      </c>
      <c r="B25" s="75" t="s">
        <v>83</v>
      </c>
      <c r="C25" s="23">
        <f t="shared" si="14"/>
        <v>34</v>
      </c>
      <c r="D25" s="17">
        <f t="shared" si="26"/>
        <v>22</v>
      </c>
      <c r="E25" s="68">
        <f t="shared" si="15"/>
        <v>5</v>
      </c>
      <c r="F25" s="17">
        <f t="shared" si="16"/>
        <v>15</v>
      </c>
      <c r="G25" s="17">
        <f t="shared" si="17"/>
        <v>14</v>
      </c>
      <c r="H25" s="68">
        <f t="shared" si="18"/>
        <v>1</v>
      </c>
      <c r="I25" s="69">
        <f t="shared" si="19"/>
        <v>1915</v>
      </c>
      <c r="J25" s="70">
        <f t="shared" si="20"/>
        <v>56.3235294117647</v>
      </c>
      <c r="K25" s="70">
        <f>ABS(I25*100/I1)</f>
        <v>48.35858585858586</v>
      </c>
      <c r="L25" s="69">
        <f>K1</f>
        <v>44</v>
      </c>
      <c r="M25" s="69">
        <f t="shared" si="27"/>
        <v>36</v>
      </c>
      <c r="N25" s="280">
        <f t="shared" si="28"/>
        <v>5</v>
      </c>
      <c r="O25" s="69">
        <f t="shared" si="29"/>
        <v>1</v>
      </c>
      <c r="P25" s="69">
        <f t="shared" si="30"/>
        <v>3</v>
      </c>
      <c r="Q25" s="69">
        <f t="shared" si="31"/>
        <v>1</v>
      </c>
      <c r="R25" s="71">
        <f t="shared" si="21"/>
        <v>3</v>
      </c>
      <c r="S25" s="68">
        <f t="shared" si="22"/>
        <v>1</v>
      </c>
      <c r="T25" s="68">
        <f t="shared" si="23"/>
        <v>1</v>
      </c>
      <c r="U25" s="68">
        <f t="shared" si="24"/>
        <v>2</v>
      </c>
      <c r="V25" s="72">
        <f>GOLS!C24</f>
        <v>3</v>
      </c>
      <c r="W25" s="98"/>
      <c r="X25" s="225" t="s">
        <v>84</v>
      </c>
      <c r="Y25" s="225" t="s">
        <v>84</v>
      </c>
      <c r="Z25" s="226" t="s">
        <v>84</v>
      </c>
      <c r="AA25" s="226" t="s">
        <v>72</v>
      </c>
      <c r="AB25" s="226" t="s">
        <v>85</v>
      </c>
      <c r="AC25" s="226" t="s">
        <v>72</v>
      </c>
      <c r="AD25" s="226" t="s">
        <v>84</v>
      </c>
      <c r="AE25" s="226" t="s">
        <v>72</v>
      </c>
      <c r="AF25" s="226" t="s">
        <v>72</v>
      </c>
      <c r="AG25" s="226" t="s">
        <v>72</v>
      </c>
      <c r="AH25" s="226" t="s">
        <v>72</v>
      </c>
      <c r="AI25" s="226" t="s">
        <v>84</v>
      </c>
      <c r="AJ25" s="226" t="s">
        <v>72</v>
      </c>
      <c r="AK25" s="226" t="s">
        <v>84</v>
      </c>
      <c r="AL25" s="226" t="s">
        <v>84</v>
      </c>
      <c r="AM25" s="226" t="s">
        <v>72</v>
      </c>
      <c r="AN25" s="226" t="s">
        <v>72</v>
      </c>
      <c r="AO25" s="226" t="s">
        <v>72</v>
      </c>
      <c r="AP25" s="226" t="s">
        <v>72</v>
      </c>
      <c r="AQ25" s="226" t="s">
        <v>73</v>
      </c>
      <c r="AR25" s="256" t="s">
        <v>84</v>
      </c>
      <c r="AS25" s="256" t="s">
        <v>84</v>
      </c>
      <c r="AT25" s="281"/>
      <c r="AU25" s="256" t="s">
        <v>84</v>
      </c>
      <c r="AV25" s="249" t="s">
        <v>127</v>
      </c>
      <c r="AW25" s="256" t="s">
        <v>72</v>
      </c>
      <c r="AX25" s="257" t="s">
        <v>84</v>
      </c>
      <c r="AY25" s="281"/>
      <c r="AZ25" s="281"/>
      <c r="BA25" s="257" t="s">
        <v>84</v>
      </c>
      <c r="BB25" s="257" t="s">
        <v>84</v>
      </c>
      <c r="BC25" s="257" t="s">
        <v>72</v>
      </c>
      <c r="BD25" s="257" t="s">
        <v>72</v>
      </c>
      <c r="BE25" s="226" t="s">
        <v>72</v>
      </c>
      <c r="BF25" s="257" t="s">
        <v>72</v>
      </c>
      <c r="BG25" s="257" t="s">
        <v>72</v>
      </c>
      <c r="BH25" s="257" t="s">
        <v>84</v>
      </c>
      <c r="BI25" s="257" t="s">
        <v>72</v>
      </c>
      <c r="BJ25" s="257" t="s">
        <v>73</v>
      </c>
      <c r="BK25" s="257" t="s">
        <v>73</v>
      </c>
      <c r="BL25" s="226" t="s">
        <v>72</v>
      </c>
      <c r="BM25" s="227" t="s">
        <v>72</v>
      </c>
      <c r="BN25" s="226" t="s">
        <v>72</v>
      </c>
      <c r="BO25" s="226" t="s">
        <v>72</v>
      </c>
      <c r="BP25" s="224"/>
      <c r="BQ25" s="237">
        <v>29</v>
      </c>
      <c r="BR25" s="225">
        <v>14</v>
      </c>
      <c r="BS25" s="226"/>
      <c r="BT25" s="226">
        <v>90</v>
      </c>
      <c r="BU25" s="226"/>
      <c r="BV25" s="226">
        <v>62</v>
      </c>
      <c r="BW25" s="226">
        <v>29</v>
      </c>
      <c r="BX25" s="226">
        <v>45</v>
      </c>
      <c r="BY25" s="226">
        <v>90</v>
      </c>
      <c r="BZ25" s="226">
        <v>90</v>
      </c>
      <c r="CA25" s="226">
        <v>77</v>
      </c>
      <c r="CB25" s="226">
        <v>45</v>
      </c>
      <c r="CC25" s="226">
        <v>85</v>
      </c>
      <c r="CD25" s="343">
        <v>10</v>
      </c>
      <c r="CE25" s="226"/>
      <c r="CF25" s="226">
        <v>90</v>
      </c>
      <c r="CG25" s="226">
        <v>89</v>
      </c>
      <c r="CH25" s="226">
        <v>65</v>
      </c>
      <c r="CI25" s="226">
        <v>88</v>
      </c>
      <c r="CJ25" s="226"/>
      <c r="CK25" s="256">
        <v>12</v>
      </c>
      <c r="CL25" s="256">
        <v>5</v>
      </c>
      <c r="CM25" s="226"/>
      <c r="CN25" s="256">
        <v>16</v>
      </c>
      <c r="CO25" s="249" t="s">
        <v>127</v>
      </c>
      <c r="CP25" s="256">
        <v>55</v>
      </c>
      <c r="CQ25" s="257">
        <v>38</v>
      </c>
      <c r="CR25" s="226"/>
      <c r="CS25" s="226"/>
      <c r="CT25" s="257">
        <v>19</v>
      </c>
      <c r="CU25" s="257">
        <v>18</v>
      </c>
      <c r="CV25" s="257">
        <v>90</v>
      </c>
      <c r="CW25" s="257">
        <v>70</v>
      </c>
      <c r="CX25" s="226">
        <v>78</v>
      </c>
      <c r="CY25" s="257">
        <v>70</v>
      </c>
      <c r="CZ25" s="257">
        <v>56</v>
      </c>
      <c r="DA25" s="257">
        <v>30</v>
      </c>
      <c r="DB25" s="257">
        <v>43</v>
      </c>
      <c r="DC25" s="257"/>
      <c r="DD25" s="257"/>
      <c r="DE25" s="226">
        <v>85</v>
      </c>
      <c r="DF25" s="227">
        <v>72</v>
      </c>
      <c r="DG25" s="226">
        <v>89</v>
      </c>
      <c r="DH25" s="226">
        <v>71</v>
      </c>
      <c r="DI25" s="224"/>
      <c r="DJ25" s="225" t="s">
        <v>119</v>
      </c>
      <c r="DK25" s="226" t="s">
        <v>119</v>
      </c>
      <c r="DL25" s="226" t="s">
        <v>119</v>
      </c>
      <c r="DM25" s="226"/>
      <c r="DN25" s="226"/>
      <c r="DO25" s="226" t="s">
        <v>118</v>
      </c>
      <c r="DP25" s="226" t="s">
        <v>119</v>
      </c>
      <c r="DQ25" s="226" t="s">
        <v>118</v>
      </c>
      <c r="DR25" s="226"/>
      <c r="DS25" s="226"/>
      <c r="DT25" s="226" t="s">
        <v>118</v>
      </c>
      <c r="DU25" s="226" t="s">
        <v>119</v>
      </c>
      <c r="DV25" s="226" t="s">
        <v>118</v>
      </c>
      <c r="DW25" s="226" t="s">
        <v>119</v>
      </c>
      <c r="DX25" s="226"/>
      <c r="DY25" s="226"/>
      <c r="DZ25" s="256" t="s">
        <v>118</v>
      </c>
      <c r="EA25" s="256" t="s">
        <v>119</v>
      </c>
      <c r="EB25" s="226"/>
      <c r="EC25" s="226"/>
      <c r="ED25" s="256" t="s">
        <v>119</v>
      </c>
      <c r="EE25" s="256" t="s">
        <v>119</v>
      </c>
      <c r="EF25" s="226"/>
      <c r="EG25" s="256" t="s">
        <v>119</v>
      </c>
      <c r="EH25" s="226"/>
      <c r="EI25" s="256" t="s">
        <v>118</v>
      </c>
      <c r="EJ25" s="257" t="s">
        <v>119</v>
      </c>
      <c r="EK25" s="226"/>
      <c r="EL25" s="226"/>
      <c r="EM25" s="257" t="s">
        <v>119</v>
      </c>
      <c r="EN25" s="257" t="s">
        <v>119</v>
      </c>
      <c r="EO25" s="226"/>
      <c r="EP25" s="257" t="s">
        <v>118</v>
      </c>
      <c r="EQ25" s="227" t="s">
        <v>118</v>
      </c>
      <c r="ER25" s="259" t="s">
        <v>118</v>
      </c>
      <c r="ES25" s="259" t="s">
        <v>118</v>
      </c>
      <c r="ET25" s="259" t="s">
        <v>119</v>
      </c>
      <c r="EU25" s="259" t="s">
        <v>118</v>
      </c>
      <c r="EV25" s="226"/>
      <c r="EW25" s="227"/>
      <c r="EX25" s="226" t="s">
        <v>118</v>
      </c>
      <c r="EY25" s="227" t="s">
        <v>118</v>
      </c>
      <c r="EZ25" s="226" t="s">
        <v>118</v>
      </c>
      <c r="FA25" s="259" t="s">
        <v>118</v>
      </c>
      <c r="FB25" s="99">
        <f t="shared" si="25"/>
        <v>5</v>
      </c>
      <c r="FC25" s="225"/>
      <c r="FD25" s="226"/>
      <c r="FE25" s="226"/>
      <c r="FF25" s="226"/>
      <c r="FG25" s="225"/>
      <c r="FH25" s="226"/>
      <c r="FI25" s="226"/>
      <c r="FJ25" s="226"/>
      <c r="FK25" s="226"/>
      <c r="FL25" s="247">
        <v>1</v>
      </c>
      <c r="FM25" s="226"/>
      <c r="FN25" s="226"/>
      <c r="FO25" s="226"/>
      <c r="FP25" s="248" t="s">
        <v>149</v>
      </c>
      <c r="FQ25" s="249" t="s">
        <v>127</v>
      </c>
      <c r="FR25" s="226"/>
      <c r="FS25" s="226"/>
      <c r="FT25" s="226"/>
      <c r="FU25" s="226"/>
      <c r="FV25" s="226"/>
      <c r="FW25" s="226"/>
      <c r="FX25" s="247">
        <v>1</v>
      </c>
      <c r="FY25" s="226"/>
      <c r="FZ25" s="248">
        <v>2</v>
      </c>
      <c r="GA25" s="249" t="s">
        <v>127</v>
      </c>
      <c r="GB25" s="226"/>
      <c r="GC25" s="226"/>
      <c r="GD25" s="226"/>
      <c r="GE25" s="226"/>
      <c r="GF25" s="226"/>
      <c r="GG25" s="226"/>
      <c r="GH25" s="226"/>
      <c r="GI25" s="226"/>
      <c r="GJ25" s="226"/>
      <c r="GK25" s="226"/>
      <c r="GL25" s="226"/>
      <c r="GM25" s="226"/>
      <c r="GN25" s="226"/>
      <c r="GO25" s="226"/>
      <c r="GP25" s="226"/>
      <c r="GQ25" s="226"/>
      <c r="GR25" s="226"/>
      <c r="GS25" s="226"/>
      <c r="GT25" s="276">
        <v>1</v>
      </c>
      <c r="GU25" s="225"/>
      <c r="GV25" s="231"/>
    </row>
    <row r="26" spans="1:248" s="2" customFormat="1" ht="12.75">
      <c r="A26" s="200" t="s">
        <v>97</v>
      </c>
      <c r="B26" s="75" t="s">
        <v>83</v>
      </c>
      <c r="C26" s="23">
        <f t="shared" si="14"/>
        <v>4</v>
      </c>
      <c r="D26" s="17">
        <f t="shared" si="26"/>
        <v>0</v>
      </c>
      <c r="E26" s="68">
        <f t="shared" si="15"/>
        <v>0</v>
      </c>
      <c r="F26" s="17">
        <f t="shared" si="16"/>
        <v>1</v>
      </c>
      <c r="G26" s="17">
        <f t="shared" si="17"/>
        <v>4</v>
      </c>
      <c r="H26" s="68">
        <f t="shared" si="18"/>
        <v>0</v>
      </c>
      <c r="I26" s="69">
        <f t="shared" si="19"/>
        <v>58</v>
      </c>
      <c r="J26" s="70">
        <f t="shared" si="20"/>
        <v>14.5</v>
      </c>
      <c r="K26" s="70">
        <f>ABS(I26*100/I1)</f>
        <v>1.4646464646464648</v>
      </c>
      <c r="L26" s="69">
        <v>20</v>
      </c>
      <c r="M26" s="69">
        <f t="shared" si="27"/>
        <v>5</v>
      </c>
      <c r="N26" s="280">
        <f t="shared" si="28"/>
        <v>11</v>
      </c>
      <c r="O26" s="69">
        <f t="shared" si="29"/>
        <v>2</v>
      </c>
      <c r="P26" s="69">
        <f t="shared" si="30"/>
        <v>9</v>
      </c>
      <c r="Q26" s="69">
        <f t="shared" si="31"/>
        <v>0</v>
      </c>
      <c r="R26" s="71">
        <f t="shared" si="21"/>
        <v>0</v>
      </c>
      <c r="S26" s="68">
        <f t="shared" si="22"/>
        <v>0</v>
      </c>
      <c r="T26" s="68">
        <f t="shared" si="23"/>
        <v>0</v>
      </c>
      <c r="U26" s="68">
        <f t="shared" si="24"/>
        <v>0</v>
      </c>
      <c r="V26" s="72">
        <f>GOLS!C25</f>
        <v>0</v>
      </c>
      <c r="W26" s="98"/>
      <c r="X26" s="282"/>
      <c r="Y26" s="226" t="s">
        <v>84</v>
      </c>
      <c r="Z26" s="281"/>
      <c r="AA26" s="281"/>
      <c r="AB26" s="226" t="s">
        <v>73</v>
      </c>
      <c r="AC26" s="226" t="s">
        <v>84</v>
      </c>
      <c r="AD26" s="281"/>
      <c r="AE26" s="226" t="s">
        <v>84</v>
      </c>
      <c r="AF26" s="226" t="s">
        <v>84</v>
      </c>
      <c r="AG26" s="226" t="s">
        <v>73</v>
      </c>
      <c r="AH26" s="226" t="s">
        <v>73</v>
      </c>
      <c r="AI26" s="226" t="s">
        <v>73</v>
      </c>
      <c r="AJ26" s="226" t="s">
        <v>85</v>
      </c>
      <c r="AK26" s="226" t="s">
        <v>85</v>
      </c>
      <c r="AL26" s="226" t="s">
        <v>73</v>
      </c>
      <c r="AM26" s="226" t="s">
        <v>73</v>
      </c>
      <c r="AN26" s="226" t="s">
        <v>73</v>
      </c>
      <c r="AO26" s="226" t="s">
        <v>73</v>
      </c>
      <c r="AP26" s="226" t="s">
        <v>73</v>
      </c>
      <c r="AQ26" s="226" t="s">
        <v>84</v>
      </c>
      <c r="AR26" s="256" t="s">
        <v>150</v>
      </c>
      <c r="AS26" s="256" t="s">
        <v>150</v>
      </c>
      <c r="AT26" s="256" t="s">
        <v>150</v>
      </c>
      <c r="AU26" s="256" t="s">
        <v>150</v>
      </c>
      <c r="AV26" s="256" t="s">
        <v>150</v>
      </c>
      <c r="AW26" s="256" t="s">
        <v>150</v>
      </c>
      <c r="AX26" s="256" t="s">
        <v>150</v>
      </c>
      <c r="AY26" s="256" t="s">
        <v>150</v>
      </c>
      <c r="AZ26" s="256" t="s">
        <v>150</v>
      </c>
      <c r="BA26" s="256" t="s">
        <v>150</v>
      </c>
      <c r="BB26" s="256" t="s">
        <v>150</v>
      </c>
      <c r="BC26" s="256" t="s">
        <v>150</v>
      </c>
      <c r="BD26" s="256" t="s">
        <v>150</v>
      </c>
      <c r="BE26" s="256" t="s">
        <v>150</v>
      </c>
      <c r="BF26" s="256" t="s">
        <v>150</v>
      </c>
      <c r="BG26" s="256" t="s">
        <v>150</v>
      </c>
      <c r="BH26" s="256" t="s">
        <v>150</v>
      </c>
      <c r="BI26" s="256" t="s">
        <v>150</v>
      </c>
      <c r="BJ26" s="256" t="s">
        <v>150</v>
      </c>
      <c r="BK26" s="256" t="s">
        <v>150</v>
      </c>
      <c r="BL26" s="256" t="s">
        <v>150</v>
      </c>
      <c r="BM26" s="267" t="s">
        <v>150</v>
      </c>
      <c r="BN26" s="256" t="s">
        <v>150</v>
      </c>
      <c r="BO26" s="256" t="s">
        <v>150</v>
      </c>
      <c r="BP26" s="224"/>
      <c r="BQ26" s="237"/>
      <c r="BR26" s="226">
        <v>8</v>
      </c>
      <c r="BS26" s="226"/>
      <c r="BT26" s="226"/>
      <c r="BU26" s="226"/>
      <c r="BV26" s="226">
        <v>28</v>
      </c>
      <c r="BW26" s="226"/>
      <c r="BX26" s="226"/>
      <c r="BY26" s="226">
        <v>19</v>
      </c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>
        <v>3</v>
      </c>
      <c r="CK26" s="256"/>
      <c r="CL26" s="256"/>
      <c r="CM26" s="256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  <c r="DD26" s="256"/>
      <c r="DE26" s="256"/>
      <c r="DF26" s="267"/>
      <c r="DG26" s="256"/>
      <c r="DH26" s="256"/>
      <c r="DI26" s="224"/>
      <c r="DJ26" s="225"/>
      <c r="DK26" s="226" t="s">
        <v>119</v>
      </c>
      <c r="DL26" s="226"/>
      <c r="DM26" s="226"/>
      <c r="DN26" s="226"/>
      <c r="DO26" s="226" t="s">
        <v>119</v>
      </c>
      <c r="DP26" s="226"/>
      <c r="DQ26" s="226"/>
      <c r="DR26" s="226" t="s">
        <v>119</v>
      </c>
      <c r="DS26" s="226" t="s">
        <v>118</v>
      </c>
      <c r="DT26" s="226"/>
      <c r="DU26" s="226"/>
      <c r="DV26" s="226"/>
      <c r="DW26" s="226"/>
      <c r="DX26" s="226"/>
      <c r="DY26" s="226"/>
      <c r="DZ26" s="226"/>
      <c r="EA26" s="226"/>
      <c r="EB26" s="226"/>
      <c r="EC26" s="256" t="s">
        <v>119</v>
      </c>
      <c r="ED26" s="226"/>
      <c r="EE26" s="226"/>
      <c r="EF26" s="226"/>
      <c r="EG26" s="226"/>
      <c r="EH26" s="226"/>
      <c r="EI26" s="226"/>
      <c r="EJ26" s="226"/>
      <c r="EK26" s="226"/>
      <c r="EL26" s="226"/>
      <c r="EM26" s="226"/>
      <c r="EN26" s="226"/>
      <c r="EO26" s="226"/>
      <c r="EP26" s="226"/>
      <c r="EQ26" s="227"/>
      <c r="ER26" s="227"/>
      <c r="ES26" s="227"/>
      <c r="ET26" s="227"/>
      <c r="EU26" s="227"/>
      <c r="EV26" s="226"/>
      <c r="EW26" s="227"/>
      <c r="EX26" s="226"/>
      <c r="EY26" s="227"/>
      <c r="EZ26" s="226"/>
      <c r="FA26" s="227"/>
      <c r="FB26" s="99">
        <f t="shared" si="25"/>
        <v>0</v>
      </c>
      <c r="FC26" s="226"/>
      <c r="FD26" s="226"/>
      <c r="FE26" s="226"/>
      <c r="FF26" s="226"/>
      <c r="FG26" s="226"/>
      <c r="FH26" s="226"/>
      <c r="FI26" s="226"/>
      <c r="FJ26" s="226"/>
      <c r="FK26" s="226"/>
      <c r="FL26" s="226"/>
      <c r="FM26" s="226"/>
      <c r="FN26" s="226"/>
      <c r="FO26" s="226"/>
      <c r="FP26" s="226"/>
      <c r="FQ26" s="226"/>
      <c r="FR26" s="226"/>
      <c r="FS26" s="226"/>
      <c r="FT26" s="226"/>
      <c r="FU26" s="226"/>
      <c r="FV26" s="226"/>
      <c r="FW26" s="226"/>
      <c r="FX26" s="226"/>
      <c r="FY26" s="226"/>
      <c r="FZ26" s="226"/>
      <c r="GA26" s="227"/>
      <c r="GB26" s="229"/>
      <c r="GC26" s="226"/>
      <c r="GD26" s="226"/>
      <c r="GE26" s="226"/>
      <c r="GF26" s="226"/>
      <c r="GG26" s="227"/>
      <c r="GH26" s="229"/>
      <c r="GI26" s="226"/>
      <c r="GJ26" s="226"/>
      <c r="GK26" s="226"/>
      <c r="GL26" s="226"/>
      <c r="GM26" s="226"/>
      <c r="GN26" s="226"/>
      <c r="GO26" s="226"/>
      <c r="GP26" s="226"/>
      <c r="GQ26" s="226"/>
      <c r="GR26" s="226"/>
      <c r="GS26" s="226"/>
      <c r="GT26" s="231"/>
      <c r="GU26" s="225"/>
      <c r="GV26" s="231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</row>
    <row r="27" spans="1:204" ht="12.75">
      <c r="A27" s="200" t="s">
        <v>98</v>
      </c>
      <c r="B27" s="75" t="s">
        <v>83</v>
      </c>
      <c r="C27" s="23">
        <f t="shared" si="14"/>
        <v>31</v>
      </c>
      <c r="D27" s="17">
        <f t="shared" si="26"/>
        <v>20</v>
      </c>
      <c r="E27" s="68">
        <f t="shared" si="15"/>
        <v>8</v>
      </c>
      <c r="F27" s="17">
        <f t="shared" si="16"/>
        <v>12</v>
      </c>
      <c r="G27" s="17">
        <f t="shared" si="17"/>
        <v>10</v>
      </c>
      <c r="H27" s="68">
        <f t="shared" si="18"/>
        <v>2</v>
      </c>
      <c r="I27" s="69">
        <f t="shared" si="19"/>
        <v>1781</v>
      </c>
      <c r="J27" s="70">
        <f t="shared" si="20"/>
        <v>57.45161290322581</v>
      </c>
      <c r="K27" s="70">
        <f>ABS(I27*100/I1)</f>
        <v>44.974747474747474</v>
      </c>
      <c r="L27" s="69">
        <f>K1</f>
        <v>44</v>
      </c>
      <c r="M27" s="69">
        <f t="shared" si="27"/>
        <v>32</v>
      </c>
      <c r="N27" s="280">
        <f t="shared" si="28"/>
        <v>11</v>
      </c>
      <c r="O27" s="69">
        <f t="shared" si="29"/>
        <v>2</v>
      </c>
      <c r="P27" s="69">
        <f t="shared" si="30"/>
        <v>8</v>
      </c>
      <c r="Q27" s="69">
        <f t="shared" si="31"/>
        <v>1</v>
      </c>
      <c r="R27" s="71">
        <f t="shared" si="21"/>
        <v>4</v>
      </c>
      <c r="S27" s="68">
        <f t="shared" si="22"/>
        <v>1</v>
      </c>
      <c r="T27" s="68">
        <f t="shared" si="23"/>
        <v>1</v>
      </c>
      <c r="U27" s="68">
        <f t="shared" si="24"/>
        <v>2</v>
      </c>
      <c r="V27" s="72">
        <f>GOLS!C26</f>
        <v>3</v>
      </c>
      <c r="W27" s="98"/>
      <c r="X27" s="225" t="s">
        <v>73</v>
      </c>
      <c r="Y27" s="226" t="s">
        <v>73</v>
      </c>
      <c r="Z27" s="226" t="s">
        <v>73</v>
      </c>
      <c r="AA27" s="226" t="s">
        <v>73</v>
      </c>
      <c r="AB27" s="226" t="s">
        <v>84</v>
      </c>
      <c r="AC27" s="226" t="s">
        <v>73</v>
      </c>
      <c r="AD27" s="226" t="s">
        <v>73</v>
      </c>
      <c r="AE27" s="226" t="s">
        <v>85</v>
      </c>
      <c r="AF27" s="226" t="s">
        <v>85</v>
      </c>
      <c r="AG27" s="226" t="s">
        <v>84</v>
      </c>
      <c r="AH27" s="226" t="s">
        <v>84</v>
      </c>
      <c r="AI27" s="226" t="s">
        <v>72</v>
      </c>
      <c r="AJ27" s="226" t="s">
        <v>72</v>
      </c>
      <c r="AK27" s="226" t="s">
        <v>72</v>
      </c>
      <c r="AL27" s="226" t="s">
        <v>72</v>
      </c>
      <c r="AM27" s="226" t="s">
        <v>72</v>
      </c>
      <c r="AN27" s="226" t="s">
        <v>72</v>
      </c>
      <c r="AO27" s="226" t="s">
        <v>72</v>
      </c>
      <c r="AP27" s="226" t="s">
        <v>72</v>
      </c>
      <c r="AQ27" s="226" t="s">
        <v>72</v>
      </c>
      <c r="AR27" s="256" t="s">
        <v>72</v>
      </c>
      <c r="AS27" s="256" t="s">
        <v>72</v>
      </c>
      <c r="AT27" s="256" t="s">
        <v>73</v>
      </c>
      <c r="AU27" s="256" t="s">
        <v>73</v>
      </c>
      <c r="AV27" s="226" t="s">
        <v>84</v>
      </c>
      <c r="AW27" s="256" t="s">
        <v>72</v>
      </c>
      <c r="AX27" s="249" t="s">
        <v>127</v>
      </c>
      <c r="AY27" s="257" t="s">
        <v>72</v>
      </c>
      <c r="AZ27" s="257" t="s">
        <v>72</v>
      </c>
      <c r="BA27" s="257" t="s">
        <v>84</v>
      </c>
      <c r="BB27" s="257" t="s">
        <v>72</v>
      </c>
      <c r="BC27" s="257" t="s">
        <v>72</v>
      </c>
      <c r="BD27" s="257" t="s">
        <v>72</v>
      </c>
      <c r="BE27" s="226" t="s">
        <v>84</v>
      </c>
      <c r="BF27" s="281"/>
      <c r="BG27" s="257" t="s">
        <v>84</v>
      </c>
      <c r="BH27" s="257" t="s">
        <v>72</v>
      </c>
      <c r="BI27" s="257" t="s">
        <v>84</v>
      </c>
      <c r="BJ27" s="257" t="s">
        <v>72</v>
      </c>
      <c r="BK27" s="257" t="s">
        <v>72</v>
      </c>
      <c r="BL27" s="226" t="s">
        <v>84</v>
      </c>
      <c r="BM27" s="227" t="s">
        <v>84</v>
      </c>
      <c r="BN27" s="226" t="s">
        <v>84</v>
      </c>
      <c r="BO27" s="226" t="s">
        <v>84</v>
      </c>
      <c r="BP27" s="224"/>
      <c r="BQ27" s="237"/>
      <c r="BR27" s="226"/>
      <c r="BS27" s="226"/>
      <c r="BT27" s="226"/>
      <c r="BU27" s="226">
        <v>16</v>
      </c>
      <c r="BV27" s="226"/>
      <c r="BW27" s="226"/>
      <c r="BX27" s="226"/>
      <c r="BY27" s="226"/>
      <c r="BZ27" s="226">
        <v>13</v>
      </c>
      <c r="CA27" s="226">
        <v>28</v>
      </c>
      <c r="CB27" s="226">
        <v>90</v>
      </c>
      <c r="CC27" s="226">
        <v>62</v>
      </c>
      <c r="CD27" s="226">
        <v>90</v>
      </c>
      <c r="CE27" s="226">
        <v>89</v>
      </c>
      <c r="CF27" s="226">
        <v>79</v>
      </c>
      <c r="CG27" s="226">
        <v>90</v>
      </c>
      <c r="CH27" s="226">
        <v>89</v>
      </c>
      <c r="CI27" s="226">
        <v>90</v>
      </c>
      <c r="CJ27" s="226">
        <v>90</v>
      </c>
      <c r="CK27" s="256">
        <v>86</v>
      </c>
      <c r="CL27" s="256">
        <v>73</v>
      </c>
      <c r="CM27" s="256"/>
      <c r="CN27" s="256"/>
      <c r="CO27" s="226">
        <v>15</v>
      </c>
      <c r="CP27" s="263">
        <v>68</v>
      </c>
      <c r="CQ27" s="249" t="s">
        <v>127</v>
      </c>
      <c r="CR27" s="257">
        <v>70</v>
      </c>
      <c r="CS27" s="257">
        <v>90</v>
      </c>
      <c r="CT27" s="257">
        <v>24</v>
      </c>
      <c r="CU27" s="257">
        <v>76</v>
      </c>
      <c r="CV27" s="257">
        <v>90</v>
      </c>
      <c r="CW27" s="257">
        <v>90</v>
      </c>
      <c r="CX27" s="263">
        <v>17</v>
      </c>
      <c r="CY27" s="249" t="s">
        <v>127</v>
      </c>
      <c r="CZ27" s="257"/>
      <c r="DA27" s="257">
        <v>60</v>
      </c>
      <c r="DB27" s="257">
        <v>7</v>
      </c>
      <c r="DC27" s="257">
        <v>78</v>
      </c>
      <c r="DD27" s="257">
        <v>61</v>
      </c>
      <c r="DE27" s="226">
        <v>5</v>
      </c>
      <c r="DF27" s="227">
        <v>18</v>
      </c>
      <c r="DG27" s="226">
        <v>12</v>
      </c>
      <c r="DH27" s="226">
        <v>15</v>
      </c>
      <c r="DI27" s="224"/>
      <c r="DJ27" s="225"/>
      <c r="DK27" s="226"/>
      <c r="DL27" s="226"/>
      <c r="DM27" s="226"/>
      <c r="DN27" s="226" t="s">
        <v>119</v>
      </c>
      <c r="DO27" s="226"/>
      <c r="DP27" s="226"/>
      <c r="DQ27" s="226"/>
      <c r="DR27" s="226"/>
      <c r="DS27" s="226" t="s">
        <v>119</v>
      </c>
      <c r="DT27" s="226" t="s">
        <v>119</v>
      </c>
      <c r="DU27" s="226"/>
      <c r="DV27" s="226" t="s">
        <v>118</v>
      </c>
      <c r="DW27" s="226"/>
      <c r="DX27" s="226" t="s">
        <v>118</v>
      </c>
      <c r="DY27" s="226" t="s">
        <v>118</v>
      </c>
      <c r="DZ27" s="226"/>
      <c r="EA27" s="256" t="s">
        <v>118</v>
      </c>
      <c r="EB27" s="226"/>
      <c r="EC27" s="226"/>
      <c r="ED27" s="256" t="s">
        <v>118</v>
      </c>
      <c r="EE27" s="256" t="s">
        <v>118</v>
      </c>
      <c r="EF27" s="226"/>
      <c r="EG27" s="226"/>
      <c r="EH27" s="226" t="s">
        <v>119</v>
      </c>
      <c r="EI27" s="226"/>
      <c r="EJ27" s="226"/>
      <c r="EK27" s="257" t="s">
        <v>118</v>
      </c>
      <c r="EL27" s="226"/>
      <c r="EM27" s="257" t="s">
        <v>119</v>
      </c>
      <c r="EN27" s="257" t="s">
        <v>118</v>
      </c>
      <c r="EO27" s="226"/>
      <c r="EP27" s="226"/>
      <c r="EQ27" s="227" t="s">
        <v>119</v>
      </c>
      <c r="ER27" s="227"/>
      <c r="ES27" s="227"/>
      <c r="ET27" s="259" t="s">
        <v>118</v>
      </c>
      <c r="EU27" s="259" t="s">
        <v>118</v>
      </c>
      <c r="EV27" s="257" t="s">
        <v>118</v>
      </c>
      <c r="EW27" s="259" t="s">
        <v>118</v>
      </c>
      <c r="EX27" s="226" t="s">
        <v>119</v>
      </c>
      <c r="EY27" s="227" t="s">
        <v>119</v>
      </c>
      <c r="EZ27" s="226" t="s">
        <v>119</v>
      </c>
      <c r="FA27" s="259" t="s">
        <v>119</v>
      </c>
      <c r="FB27" s="99">
        <f t="shared" si="25"/>
        <v>6</v>
      </c>
      <c r="FC27" s="226"/>
      <c r="FD27" s="226"/>
      <c r="FE27" s="226"/>
      <c r="FF27" s="226"/>
      <c r="FG27" s="226"/>
      <c r="FH27" s="226"/>
      <c r="FI27" s="226"/>
      <c r="FJ27" s="226"/>
      <c r="FK27" s="226"/>
      <c r="FL27" s="226"/>
      <c r="FM27" s="226"/>
      <c r="FN27" s="226"/>
      <c r="FO27" s="247">
        <v>1</v>
      </c>
      <c r="FP27" s="247">
        <v>1</v>
      </c>
      <c r="FQ27" s="247">
        <v>1</v>
      </c>
      <c r="FR27" s="226"/>
      <c r="FS27" s="226"/>
      <c r="FT27" s="226"/>
      <c r="FU27" s="226"/>
      <c r="FV27" s="226"/>
      <c r="FW27" s="247">
        <v>1</v>
      </c>
      <c r="FX27" s="226"/>
      <c r="FY27" s="226"/>
      <c r="FZ27" s="226"/>
      <c r="GA27" s="226"/>
      <c r="GB27" s="248" t="s">
        <v>149</v>
      </c>
      <c r="GC27" s="249" t="s">
        <v>127</v>
      </c>
      <c r="GD27" s="226"/>
      <c r="GE27" s="226"/>
      <c r="GF27" s="226"/>
      <c r="GG27" s="226"/>
      <c r="GH27" s="226"/>
      <c r="GI27" s="226"/>
      <c r="GJ27" s="248">
        <v>2</v>
      </c>
      <c r="GK27" s="249" t="s">
        <v>127</v>
      </c>
      <c r="GL27" s="226"/>
      <c r="GM27" s="226"/>
      <c r="GN27" s="226"/>
      <c r="GO27" s="226"/>
      <c r="GP27" s="226"/>
      <c r="GQ27" s="226"/>
      <c r="GR27" s="226"/>
      <c r="GS27" s="226"/>
      <c r="GT27" s="231"/>
      <c r="GU27" s="225"/>
      <c r="GV27" s="231"/>
    </row>
    <row r="28" spans="1:204" ht="12.75">
      <c r="A28" s="200" t="s">
        <v>99</v>
      </c>
      <c r="B28" s="75" t="s">
        <v>65</v>
      </c>
      <c r="C28" s="23">
        <f t="shared" si="14"/>
        <v>40</v>
      </c>
      <c r="D28" s="17">
        <f t="shared" si="26"/>
        <v>38</v>
      </c>
      <c r="E28" s="68">
        <f t="shared" si="15"/>
        <v>32</v>
      </c>
      <c r="F28" s="17">
        <f t="shared" si="16"/>
        <v>6</v>
      </c>
      <c r="G28" s="17">
        <f t="shared" si="17"/>
        <v>2</v>
      </c>
      <c r="H28" s="68">
        <f t="shared" si="18"/>
        <v>2</v>
      </c>
      <c r="I28" s="69">
        <f t="shared" si="19"/>
        <v>3281</v>
      </c>
      <c r="J28" s="70">
        <f t="shared" si="20"/>
        <v>82.025</v>
      </c>
      <c r="K28" s="70">
        <f>ABS(I28*100/I1)</f>
        <v>82.85353535353535</v>
      </c>
      <c r="L28" s="69">
        <f>K1</f>
        <v>44</v>
      </c>
      <c r="M28" s="69">
        <f t="shared" si="27"/>
        <v>40</v>
      </c>
      <c r="N28" s="69">
        <f t="shared" si="28"/>
        <v>3</v>
      </c>
      <c r="O28" s="69">
        <f t="shared" si="29"/>
        <v>1</v>
      </c>
      <c r="P28" s="69">
        <f t="shared" si="30"/>
        <v>0</v>
      </c>
      <c r="Q28" s="69">
        <f t="shared" si="31"/>
        <v>2</v>
      </c>
      <c r="R28" s="71">
        <f t="shared" si="21"/>
        <v>13</v>
      </c>
      <c r="S28" s="68">
        <f t="shared" si="22"/>
        <v>0</v>
      </c>
      <c r="T28" s="68">
        <f t="shared" si="23"/>
        <v>0</v>
      </c>
      <c r="U28" s="68">
        <f t="shared" si="24"/>
        <v>0</v>
      </c>
      <c r="V28" s="72">
        <f>GOLS!C27</f>
        <v>0</v>
      </c>
      <c r="W28" s="98"/>
      <c r="X28" s="282"/>
      <c r="Y28" s="225" t="s">
        <v>72</v>
      </c>
      <c r="Z28" s="225" t="s">
        <v>72</v>
      </c>
      <c r="AA28" s="226" t="s">
        <v>72</v>
      </c>
      <c r="AB28" s="226" t="s">
        <v>72</v>
      </c>
      <c r="AC28" s="226" t="s">
        <v>72</v>
      </c>
      <c r="AD28" s="226" t="s">
        <v>72</v>
      </c>
      <c r="AE28" s="226" t="s">
        <v>72</v>
      </c>
      <c r="AF28" s="226" t="s">
        <v>72</v>
      </c>
      <c r="AG28" s="226" t="s">
        <v>72</v>
      </c>
      <c r="AH28" s="226" t="s">
        <v>72</v>
      </c>
      <c r="AI28" s="249" t="s">
        <v>127</v>
      </c>
      <c r="AJ28" s="226" t="s">
        <v>84</v>
      </c>
      <c r="AK28" s="226" t="s">
        <v>72</v>
      </c>
      <c r="AL28" s="226" t="s">
        <v>72</v>
      </c>
      <c r="AM28" s="226" t="s">
        <v>72</v>
      </c>
      <c r="AN28" s="226" t="s">
        <v>72</v>
      </c>
      <c r="AO28" s="226" t="s">
        <v>72</v>
      </c>
      <c r="AP28" s="226" t="s">
        <v>72</v>
      </c>
      <c r="AQ28" s="226" t="s">
        <v>72</v>
      </c>
      <c r="AR28" s="256" t="s">
        <v>72</v>
      </c>
      <c r="AS28" s="256" t="s">
        <v>72</v>
      </c>
      <c r="AT28" s="256" t="s">
        <v>72</v>
      </c>
      <c r="AU28" s="256" t="s">
        <v>72</v>
      </c>
      <c r="AV28" s="226" t="s">
        <v>72</v>
      </c>
      <c r="AW28" s="256" t="s">
        <v>72</v>
      </c>
      <c r="AX28" s="257" t="s">
        <v>72</v>
      </c>
      <c r="AY28" s="257" t="s">
        <v>72</v>
      </c>
      <c r="AZ28" s="257" t="s">
        <v>72</v>
      </c>
      <c r="BA28" s="257" t="s">
        <v>72</v>
      </c>
      <c r="BB28" s="257" t="s">
        <v>72</v>
      </c>
      <c r="BC28" s="257" t="s">
        <v>72</v>
      </c>
      <c r="BD28" s="257" t="s">
        <v>72</v>
      </c>
      <c r="BE28" s="226" t="s">
        <v>85</v>
      </c>
      <c r="BF28" s="257" t="s">
        <v>72</v>
      </c>
      <c r="BG28" s="257" t="s">
        <v>72</v>
      </c>
      <c r="BH28" s="249" t="s">
        <v>127</v>
      </c>
      <c r="BI28" s="257" t="s">
        <v>72</v>
      </c>
      <c r="BJ28" s="257" t="s">
        <v>72</v>
      </c>
      <c r="BK28" s="257" t="s">
        <v>84</v>
      </c>
      <c r="BL28" s="226" t="s">
        <v>72</v>
      </c>
      <c r="BM28" s="227" t="s">
        <v>72</v>
      </c>
      <c r="BN28" s="226" t="s">
        <v>72</v>
      </c>
      <c r="BO28" s="226" t="s">
        <v>72</v>
      </c>
      <c r="BP28" s="224"/>
      <c r="BQ28" s="237"/>
      <c r="BR28" s="225">
        <v>90</v>
      </c>
      <c r="BS28" s="225">
        <v>90</v>
      </c>
      <c r="BT28" s="226">
        <v>90</v>
      </c>
      <c r="BU28" s="226">
        <v>90</v>
      </c>
      <c r="BV28" s="226">
        <v>90</v>
      </c>
      <c r="BW28" s="226">
        <v>90</v>
      </c>
      <c r="BX28" s="226">
        <v>90</v>
      </c>
      <c r="BY28" s="226">
        <v>90</v>
      </c>
      <c r="BZ28" s="226">
        <v>90</v>
      </c>
      <c r="CA28" s="226">
        <v>90</v>
      </c>
      <c r="CB28" s="249" t="s">
        <v>127</v>
      </c>
      <c r="CC28" s="226">
        <v>5</v>
      </c>
      <c r="CD28" s="226">
        <v>90</v>
      </c>
      <c r="CE28" s="226">
        <v>90</v>
      </c>
      <c r="CF28" s="226">
        <v>90</v>
      </c>
      <c r="CG28" s="226">
        <v>90</v>
      </c>
      <c r="CH28" s="226">
        <v>90</v>
      </c>
      <c r="CI28" s="226">
        <v>90</v>
      </c>
      <c r="CJ28" s="226">
        <v>90</v>
      </c>
      <c r="CK28" s="256">
        <v>90</v>
      </c>
      <c r="CL28" s="256">
        <v>90</v>
      </c>
      <c r="CM28" s="256">
        <v>90</v>
      </c>
      <c r="CN28" s="256">
        <v>74</v>
      </c>
      <c r="CO28" s="226">
        <v>59</v>
      </c>
      <c r="CP28" s="256">
        <v>90</v>
      </c>
      <c r="CQ28" s="257">
        <v>90</v>
      </c>
      <c r="CR28" s="257">
        <v>90</v>
      </c>
      <c r="CS28" s="257">
        <v>90</v>
      </c>
      <c r="CT28" s="257">
        <v>90</v>
      </c>
      <c r="CU28" s="257">
        <v>90</v>
      </c>
      <c r="CV28" s="257">
        <v>90</v>
      </c>
      <c r="CW28" s="257">
        <v>61</v>
      </c>
      <c r="CX28" s="226"/>
      <c r="CY28" s="257">
        <v>90</v>
      </c>
      <c r="CZ28" s="257">
        <v>90</v>
      </c>
      <c r="DA28" s="249" t="s">
        <v>127</v>
      </c>
      <c r="DB28" s="257">
        <v>90</v>
      </c>
      <c r="DC28" s="257">
        <v>55</v>
      </c>
      <c r="DD28" s="257">
        <v>1</v>
      </c>
      <c r="DE28" s="226">
        <v>90</v>
      </c>
      <c r="DF28" s="227">
        <v>84</v>
      </c>
      <c r="DG28" s="226">
        <v>90</v>
      </c>
      <c r="DH28" s="226">
        <v>62</v>
      </c>
      <c r="DI28" s="224"/>
      <c r="DJ28" s="225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226" t="s">
        <v>119</v>
      </c>
      <c r="DW28" s="226"/>
      <c r="DX28" s="226"/>
      <c r="DY28" s="226"/>
      <c r="DZ28" s="226"/>
      <c r="EA28" s="226"/>
      <c r="EB28" s="226"/>
      <c r="EC28" s="226"/>
      <c r="ED28" s="226"/>
      <c r="EE28" s="226"/>
      <c r="EF28" s="226"/>
      <c r="EG28" s="256" t="s">
        <v>118</v>
      </c>
      <c r="EH28" s="226" t="s">
        <v>118</v>
      </c>
      <c r="EI28" s="226"/>
      <c r="EJ28" s="226"/>
      <c r="EK28" s="226"/>
      <c r="EL28" s="226"/>
      <c r="EM28" s="226"/>
      <c r="EN28" s="226"/>
      <c r="EO28" s="226"/>
      <c r="EP28" s="257" t="s">
        <v>118</v>
      </c>
      <c r="EQ28" s="227"/>
      <c r="ER28" s="227"/>
      <c r="ES28" s="227"/>
      <c r="ET28" s="227"/>
      <c r="EU28" s="227"/>
      <c r="EV28" s="257" t="s">
        <v>118</v>
      </c>
      <c r="EW28" s="259" t="s">
        <v>119</v>
      </c>
      <c r="EX28" s="226"/>
      <c r="EY28" s="227" t="s">
        <v>118</v>
      </c>
      <c r="EZ28" s="226"/>
      <c r="FA28" s="259" t="s">
        <v>118</v>
      </c>
      <c r="FB28" s="99">
        <f t="shared" si="25"/>
        <v>13</v>
      </c>
      <c r="FC28" s="226"/>
      <c r="FD28" s="226"/>
      <c r="FE28" s="250">
        <v>1</v>
      </c>
      <c r="FF28" s="250">
        <v>1</v>
      </c>
      <c r="FG28" s="225"/>
      <c r="FH28" s="226"/>
      <c r="FI28" s="226"/>
      <c r="FJ28" s="226"/>
      <c r="FK28" s="250">
        <v>1</v>
      </c>
      <c r="FL28" s="226"/>
      <c r="FM28" s="250">
        <v>1</v>
      </c>
      <c r="FN28" s="249" t="s">
        <v>127</v>
      </c>
      <c r="FO28" s="226"/>
      <c r="FP28" s="226"/>
      <c r="FQ28" s="226"/>
      <c r="FR28" s="226"/>
      <c r="FS28" s="226"/>
      <c r="FT28" s="250">
        <v>1</v>
      </c>
      <c r="FU28" s="226"/>
      <c r="FV28" s="226"/>
      <c r="FW28" s="226"/>
      <c r="FX28" s="250">
        <v>1</v>
      </c>
      <c r="FY28" s="226"/>
      <c r="FZ28" s="226"/>
      <c r="GA28" s="226"/>
      <c r="GB28" s="226"/>
      <c r="GC28" s="250">
        <v>1</v>
      </c>
      <c r="GD28" s="226"/>
      <c r="GE28" s="250">
        <v>1</v>
      </c>
      <c r="GF28" s="226"/>
      <c r="GG28" s="226"/>
      <c r="GH28" s="226"/>
      <c r="GI28" s="226"/>
      <c r="GJ28" s="226"/>
      <c r="GK28" s="226"/>
      <c r="GL28" s="250">
        <v>1</v>
      </c>
      <c r="GM28" s="249" t="s">
        <v>127</v>
      </c>
      <c r="GN28" s="226"/>
      <c r="GO28" s="247">
        <v>1</v>
      </c>
      <c r="GP28" s="226"/>
      <c r="GQ28" s="247">
        <v>1</v>
      </c>
      <c r="GR28" s="247">
        <v>1</v>
      </c>
      <c r="GS28" s="247">
        <v>1</v>
      </c>
      <c r="GT28" s="231"/>
      <c r="GU28" s="225"/>
      <c r="GV28" s="231"/>
    </row>
    <row r="29" spans="1:248" s="2" customFormat="1" ht="12.75">
      <c r="A29" s="201" t="s">
        <v>80</v>
      </c>
      <c r="B29" s="75" t="s">
        <v>65</v>
      </c>
      <c r="C29" s="23">
        <f t="shared" si="14"/>
        <v>35</v>
      </c>
      <c r="D29" s="17">
        <f t="shared" si="26"/>
        <v>33</v>
      </c>
      <c r="E29" s="68">
        <f t="shared" si="15"/>
        <v>30</v>
      </c>
      <c r="F29" s="17">
        <f t="shared" si="16"/>
        <v>3</v>
      </c>
      <c r="G29" s="17">
        <f t="shared" si="17"/>
        <v>2</v>
      </c>
      <c r="H29" s="68">
        <f t="shared" si="18"/>
        <v>2</v>
      </c>
      <c r="I29" s="69">
        <f t="shared" si="19"/>
        <v>2889</v>
      </c>
      <c r="J29" s="70">
        <f t="shared" si="20"/>
        <v>82.54285714285714</v>
      </c>
      <c r="K29" s="70">
        <f>ABS(I29*100/I1)</f>
        <v>72.95454545454545</v>
      </c>
      <c r="L29" s="69">
        <f>K1</f>
        <v>44</v>
      </c>
      <c r="M29" s="69">
        <f t="shared" si="27"/>
        <v>35</v>
      </c>
      <c r="N29" s="69">
        <f t="shared" si="28"/>
        <v>9</v>
      </c>
      <c r="O29" s="69">
        <f t="shared" si="29"/>
        <v>0</v>
      </c>
      <c r="P29" s="69">
        <f t="shared" si="30"/>
        <v>6</v>
      </c>
      <c r="Q29" s="69">
        <f t="shared" si="31"/>
        <v>3</v>
      </c>
      <c r="R29" s="71">
        <f t="shared" si="21"/>
        <v>11</v>
      </c>
      <c r="S29" s="68">
        <f t="shared" si="22"/>
        <v>0</v>
      </c>
      <c r="T29" s="68">
        <f t="shared" si="23"/>
        <v>1</v>
      </c>
      <c r="U29" s="68">
        <f t="shared" si="24"/>
        <v>1</v>
      </c>
      <c r="V29" s="72">
        <f>GOLS!C28</f>
        <v>8</v>
      </c>
      <c r="W29" s="98"/>
      <c r="X29" s="226" t="s">
        <v>72</v>
      </c>
      <c r="Y29" s="226" t="s">
        <v>72</v>
      </c>
      <c r="Z29" s="226" t="s">
        <v>72</v>
      </c>
      <c r="AA29" s="226" t="s">
        <v>72</v>
      </c>
      <c r="AB29" s="249" t="s">
        <v>127</v>
      </c>
      <c r="AC29" s="226" t="s">
        <v>72</v>
      </c>
      <c r="AD29" s="226" t="s">
        <v>72</v>
      </c>
      <c r="AE29" s="226" t="s">
        <v>72</v>
      </c>
      <c r="AF29" s="226" t="s">
        <v>72</v>
      </c>
      <c r="AG29" s="226" t="s">
        <v>72</v>
      </c>
      <c r="AH29" s="226" t="s">
        <v>72</v>
      </c>
      <c r="AI29" s="226" t="s">
        <v>72</v>
      </c>
      <c r="AJ29" s="226" t="s">
        <v>72</v>
      </c>
      <c r="AK29" s="226" t="s">
        <v>73</v>
      </c>
      <c r="AL29" s="226" t="s">
        <v>127</v>
      </c>
      <c r="AM29" s="226" t="s">
        <v>73</v>
      </c>
      <c r="AN29" s="226" t="s">
        <v>73</v>
      </c>
      <c r="AO29" s="226" t="s">
        <v>72</v>
      </c>
      <c r="AP29" s="226" t="s">
        <v>72</v>
      </c>
      <c r="AQ29" s="226" t="s">
        <v>72</v>
      </c>
      <c r="AR29" s="256" t="s">
        <v>72</v>
      </c>
      <c r="AS29" s="256" t="s">
        <v>72</v>
      </c>
      <c r="AT29" s="256" t="s">
        <v>72</v>
      </c>
      <c r="AU29" s="256" t="s">
        <v>72</v>
      </c>
      <c r="AV29" s="226" t="s">
        <v>72</v>
      </c>
      <c r="AW29" s="256" t="s">
        <v>72</v>
      </c>
      <c r="AX29" s="257" t="s">
        <v>72</v>
      </c>
      <c r="AY29" s="257" t="s">
        <v>72</v>
      </c>
      <c r="AZ29" s="257" t="s">
        <v>72</v>
      </c>
      <c r="BA29" s="249" t="s">
        <v>127</v>
      </c>
      <c r="BB29" s="257" t="s">
        <v>72</v>
      </c>
      <c r="BC29" s="257" t="s">
        <v>72</v>
      </c>
      <c r="BD29" s="257" t="s">
        <v>72</v>
      </c>
      <c r="BE29" s="226" t="s">
        <v>72</v>
      </c>
      <c r="BF29" s="257" t="s">
        <v>72</v>
      </c>
      <c r="BG29" s="257" t="s">
        <v>73</v>
      </c>
      <c r="BH29" s="257" t="s">
        <v>73</v>
      </c>
      <c r="BI29" s="257" t="s">
        <v>73</v>
      </c>
      <c r="BJ29" s="257" t="s">
        <v>84</v>
      </c>
      <c r="BK29" s="257" t="s">
        <v>84</v>
      </c>
      <c r="BL29" s="226" t="s">
        <v>72</v>
      </c>
      <c r="BM29" s="227" t="s">
        <v>72</v>
      </c>
      <c r="BN29" s="226" t="s">
        <v>72</v>
      </c>
      <c r="BO29" s="226" t="s">
        <v>72</v>
      </c>
      <c r="BP29" s="224"/>
      <c r="BQ29" s="238">
        <v>90</v>
      </c>
      <c r="BR29" s="226">
        <v>90</v>
      </c>
      <c r="BS29" s="226">
        <v>90</v>
      </c>
      <c r="BT29" s="226">
        <v>90</v>
      </c>
      <c r="BU29" s="249" t="s">
        <v>127</v>
      </c>
      <c r="BV29" s="226">
        <v>90</v>
      </c>
      <c r="BW29" s="226">
        <v>90</v>
      </c>
      <c r="BX29" s="226">
        <v>90</v>
      </c>
      <c r="BY29" s="226">
        <v>90</v>
      </c>
      <c r="BZ29" s="226">
        <v>90</v>
      </c>
      <c r="CA29" s="226">
        <v>90</v>
      </c>
      <c r="CB29" s="226">
        <v>45</v>
      </c>
      <c r="CC29" s="226">
        <v>90</v>
      </c>
      <c r="CD29" s="226"/>
      <c r="CE29" s="226"/>
      <c r="CF29" s="226"/>
      <c r="CG29" s="226"/>
      <c r="CH29" s="226">
        <v>90</v>
      </c>
      <c r="CI29" s="226">
        <v>90</v>
      </c>
      <c r="CJ29" s="226">
        <v>90</v>
      </c>
      <c r="CK29" s="256">
        <v>90</v>
      </c>
      <c r="CL29" s="256">
        <v>90</v>
      </c>
      <c r="CM29" s="256">
        <v>90</v>
      </c>
      <c r="CN29" s="256">
        <v>90</v>
      </c>
      <c r="CO29" s="226">
        <v>90</v>
      </c>
      <c r="CP29" s="256">
        <v>90</v>
      </c>
      <c r="CQ29" s="257">
        <v>90</v>
      </c>
      <c r="CR29" s="257">
        <v>90</v>
      </c>
      <c r="CS29" s="257">
        <v>90</v>
      </c>
      <c r="CT29" s="249" t="s">
        <v>127</v>
      </c>
      <c r="CU29" s="257">
        <v>63</v>
      </c>
      <c r="CV29" s="257">
        <v>90</v>
      </c>
      <c r="CW29" s="257">
        <v>90</v>
      </c>
      <c r="CX29" s="226">
        <v>90</v>
      </c>
      <c r="CY29" s="257">
        <v>45</v>
      </c>
      <c r="CZ29" s="257"/>
      <c r="DA29" s="257"/>
      <c r="DB29" s="257"/>
      <c r="DC29" s="257">
        <v>12</v>
      </c>
      <c r="DD29" s="257">
        <v>24</v>
      </c>
      <c r="DE29" s="226">
        <v>90</v>
      </c>
      <c r="DF29" s="227">
        <v>90</v>
      </c>
      <c r="DG29" s="226">
        <v>90</v>
      </c>
      <c r="DH29" s="226">
        <v>90</v>
      </c>
      <c r="DI29" s="224"/>
      <c r="DJ29" s="225"/>
      <c r="DK29" s="226"/>
      <c r="DL29" s="226"/>
      <c r="DM29" s="226"/>
      <c r="DN29" s="226"/>
      <c r="DO29" s="226"/>
      <c r="DP29" s="226"/>
      <c r="DQ29" s="226"/>
      <c r="DR29" s="226"/>
      <c r="DS29" s="226"/>
      <c r="DT29" s="226"/>
      <c r="DU29" s="226" t="s">
        <v>118</v>
      </c>
      <c r="DV29" s="226"/>
      <c r="DW29" s="226"/>
      <c r="DX29" s="226"/>
      <c r="DY29" s="226"/>
      <c r="DZ29" s="226"/>
      <c r="EA29" s="226"/>
      <c r="EB29" s="226"/>
      <c r="EC29" s="226"/>
      <c r="ED29" s="226"/>
      <c r="EE29" s="226"/>
      <c r="EF29" s="226"/>
      <c r="EG29" s="226"/>
      <c r="EH29" s="226"/>
      <c r="EI29" s="226"/>
      <c r="EJ29" s="226"/>
      <c r="EK29" s="226"/>
      <c r="EL29" s="226"/>
      <c r="EM29" s="226"/>
      <c r="EN29" s="257" t="s">
        <v>118</v>
      </c>
      <c r="EO29" s="226"/>
      <c r="EP29" s="226"/>
      <c r="EQ29" s="227"/>
      <c r="ER29" s="259" t="s">
        <v>118</v>
      </c>
      <c r="ES29" s="227"/>
      <c r="ET29" s="227"/>
      <c r="EU29" s="227"/>
      <c r="EV29" s="257" t="s">
        <v>119</v>
      </c>
      <c r="EW29" s="259" t="s">
        <v>119</v>
      </c>
      <c r="EX29" s="226"/>
      <c r="EY29" s="227"/>
      <c r="EZ29" s="226"/>
      <c r="FA29" s="227"/>
      <c r="FB29" s="99">
        <f t="shared" si="25"/>
        <v>11</v>
      </c>
      <c r="FC29" s="225"/>
      <c r="FD29" s="226"/>
      <c r="FE29" s="226"/>
      <c r="FF29" s="226"/>
      <c r="FG29" s="249" t="s">
        <v>127</v>
      </c>
      <c r="FH29" s="226"/>
      <c r="FI29" s="226"/>
      <c r="FJ29" s="226"/>
      <c r="FK29" s="226"/>
      <c r="FL29" s="226"/>
      <c r="FM29" s="248" t="s">
        <v>149</v>
      </c>
      <c r="FN29" s="226"/>
      <c r="FO29" s="226"/>
      <c r="FP29" s="226"/>
      <c r="FQ29" s="226"/>
      <c r="FR29" s="226"/>
      <c r="FS29" s="226"/>
      <c r="FT29" s="226"/>
      <c r="FU29" s="226"/>
      <c r="FV29" s="250">
        <v>1</v>
      </c>
      <c r="FW29" s="226"/>
      <c r="FX29" s="250">
        <v>1</v>
      </c>
      <c r="FY29" s="226"/>
      <c r="FZ29" s="226"/>
      <c r="GA29" s="250">
        <v>1</v>
      </c>
      <c r="GB29" s="226"/>
      <c r="GC29" s="226"/>
      <c r="GD29" s="226"/>
      <c r="GE29" s="250">
        <v>1</v>
      </c>
      <c r="GF29" s="249" t="s">
        <v>127</v>
      </c>
      <c r="GG29" s="247">
        <v>1</v>
      </c>
      <c r="GH29" s="247">
        <v>1</v>
      </c>
      <c r="GI29" s="247">
        <v>1</v>
      </c>
      <c r="GJ29" s="226"/>
      <c r="GK29" s="226"/>
      <c r="GL29" s="226"/>
      <c r="GM29" s="226"/>
      <c r="GN29" s="226"/>
      <c r="GO29" s="226"/>
      <c r="GP29" s="226"/>
      <c r="GQ29" s="247">
        <v>1</v>
      </c>
      <c r="GR29" s="247">
        <v>1</v>
      </c>
      <c r="GS29" s="247">
        <v>1</v>
      </c>
      <c r="GT29" s="276">
        <v>1</v>
      </c>
      <c r="GU29" s="225"/>
      <c r="GV29" s="231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</row>
    <row r="30" spans="1:204" ht="12.75">
      <c r="A30" s="201" t="s">
        <v>100</v>
      </c>
      <c r="B30" s="75" t="s">
        <v>105</v>
      </c>
      <c r="C30" s="23">
        <f t="shared" si="14"/>
        <v>15</v>
      </c>
      <c r="D30" s="17">
        <f t="shared" si="26"/>
        <v>0</v>
      </c>
      <c r="E30" s="68">
        <f t="shared" si="15"/>
        <v>0</v>
      </c>
      <c r="F30" s="17">
        <f t="shared" si="16"/>
        <v>0</v>
      </c>
      <c r="G30" s="17">
        <f t="shared" si="17"/>
        <v>15</v>
      </c>
      <c r="H30" s="68">
        <f t="shared" si="18"/>
        <v>0</v>
      </c>
      <c r="I30" s="69">
        <f t="shared" si="19"/>
        <v>203</v>
      </c>
      <c r="J30" s="70">
        <f t="shared" si="20"/>
        <v>13.533333333333333</v>
      </c>
      <c r="K30" s="70">
        <f>ABS(I30*100/I1)</f>
        <v>5.126262626262626</v>
      </c>
      <c r="L30" s="69">
        <f>K1</f>
        <v>44</v>
      </c>
      <c r="M30" s="69">
        <f t="shared" si="27"/>
        <v>25</v>
      </c>
      <c r="N30" s="280">
        <f t="shared" si="28"/>
        <v>18</v>
      </c>
      <c r="O30" s="69">
        <f t="shared" si="29"/>
        <v>16</v>
      </c>
      <c r="P30" s="69">
        <f t="shared" si="30"/>
        <v>2</v>
      </c>
      <c r="Q30" s="69">
        <f t="shared" si="31"/>
        <v>0</v>
      </c>
      <c r="R30" s="71">
        <f t="shared" si="21"/>
        <v>1</v>
      </c>
      <c r="S30" s="68">
        <f t="shared" si="22"/>
        <v>0</v>
      </c>
      <c r="T30" s="68">
        <f t="shared" si="23"/>
        <v>0</v>
      </c>
      <c r="U30" s="68">
        <f t="shared" si="24"/>
        <v>0</v>
      </c>
      <c r="V30" s="72">
        <f>GOLS!C29</f>
        <v>1</v>
      </c>
      <c r="W30" s="98"/>
      <c r="X30" s="226" t="s">
        <v>85</v>
      </c>
      <c r="Y30" s="256" t="s">
        <v>85</v>
      </c>
      <c r="Z30" s="226" t="s">
        <v>85</v>
      </c>
      <c r="AA30" s="226" t="s">
        <v>85</v>
      </c>
      <c r="AB30" s="226" t="s">
        <v>84</v>
      </c>
      <c r="AC30" s="226" t="s">
        <v>85</v>
      </c>
      <c r="AD30" s="226" t="s">
        <v>85</v>
      </c>
      <c r="AE30" s="226" t="s">
        <v>85</v>
      </c>
      <c r="AF30" s="226" t="s">
        <v>84</v>
      </c>
      <c r="AG30" s="226" t="s">
        <v>85</v>
      </c>
      <c r="AH30" s="226" t="s">
        <v>85</v>
      </c>
      <c r="AI30" s="226" t="s">
        <v>84</v>
      </c>
      <c r="AJ30" s="226" t="s">
        <v>84</v>
      </c>
      <c r="AK30" s="226" t="s">
        <v>84</v>
      </c>
      <c r="AL30" s="226" t="s">
        <v>85</v>
      </c>
      <c r="AM30" s="226" t="s">
        <v>84</v>
      </c>
      <c r="AN30" s="226" t="s">
        <v>84</v>
      </c>
      <c r="AO30" s="226" t="s">
        <v>84</v>
      </c>
      <c r="AP30" s="226" t="s">
        <v>84</v>
      </c>
      <c r="AQ30" s="226" t="s">
        <v>84</v>
      </c>
      <c r="AR30" s="256" t="s">
        <v>84</v>
      </c>
      <c r="AS30" s="256" t="s">
        <v>84</v>
      </c>
      <c r="AT30" s="256" t="s">
        <v>84</v>
      </c>
      <c r="AU30" s="256" t="s">
        <v>84</v>
      </c>
      <c r="AV30" s="226" t="s">
        <v>84</v>
      </c>
      <c r="AW30" s="256" t="s">
        <v>85</v>
      </c>
      <c r="AX30" s="257" t="s">
        <v>84</v>
      </c>
      <c r="AY30" s="257" t="s">
        <v>84</v>
      </c>
      <c r="AZ30" s="257" t="s">
        <v>84</v>
      </c>
      <c r="BA30" s="257" t="s">
        <v>84</v>
      </c>
      <c r="BB30" s="257" t="s">
        <v>85</v>
      </c>
      <c r="BC30" s="281"/>
      <c r="BD30" s="257" t="s">
        <v>84</v>
      </c>
      <c r="BE30" s="226" t="s">
        <v>84</v>
      </c>
      <c r="BF30" s="257" t="s">
        <v>84</v>
      </c>
      <c r="BG30" s="257" t="s">
        <v>84</v>
      </c>
      <c r="BH30" s="257" t="s">
        <v>73</v>
      </c>
      <c r="BI30" s="257" t="s">
        <v>73</v>
      </c>
      <c r="BJ30" s="257" t="s">
        <v>84</v>
      </c>
      <c r="BK30" s="226" t="s">
        <v>84</v>
      </c>
      <c r="BL30" s="226" t="s">
        <v>85</v>
      </c>
      <c r="BM30" s="227" t="s">
        <v>85</v>
      </c>
      <c r="BN30" s="226" t="s">
        <v>85</v>
      </c>
      <c r="BO30" s="226" t="s">
        <v>85</v>
      </c>
      <c r="BP30" s="224"/>
      <c r="BQ30" s="238"/>
      <c r="BR30" s="226"/>
      <c r="BS30" s="226"/>
      <c r="BT30" s="226"/>
      <c r="BU30" s="226">
        <v>45</v>
      </c>
      <c r="BV30" s="226"/>
      <c r="BW30" s="226"/>
      <c r="BX30" s="226"/>
      <c r="BY30" s="226"/>
      <c r="BZ30" s="226"/>
      <c r="CA30" s="226"/>
      <c r="CB30" s="226"/>
      <c r="CC30" s="226"/>
      <c r="CD30" s="226"/>
      <c r="CE30" s="226">
        <v>1</v>
      </c>
      <c r="CF30" s="226">
        <v>11</v>
      </c>
      <c r="CG30" s="226">
        <v>1</v>
      </c>
      <c r="CH30" s="226"/>
      <c r="CI30" s="226">
        <v>2</v>
      </c>
      <c r="CJ30" s="226"/>
      <c r="CK30" s="226">
        <v>4</v>
      </c>
      <c r="CL30" s="256">
        <v>1</v>
      </c>
      <c r="CM30" s="256"/>
      <c r="CN30" s="256">
        <v>16</v>
      </c>
      <c r="CO30" s="226"/>
      <c r="CP30" s="256"/>
      <c r="CQ30" s="257"/>
      <c r="CR30" s="257">
        <v>30</v>
      </c>
      <c r="CS30" s="257">
        <v>34</v>
      </c>
      <c r="CT30" s="257">
        <v>9</v>
      </c>
      <c r="CU30" s="257"/>
      <c r="CV30" s="226"/>
      <c r="CW30" s="257">
        <v>2</v>
      </c>
      <c r="CX30" s="226">
        <v>12</v>
      </c>
      <c r="CY30" s="257">
        <v>20</v>
      </c>
      <c r="CZ30" s="257">
        <v>15</v>
      </c>
      <c r="DA30" s="257"/>
      <c r="DB30" s="257"/>
      <c r="DC30" s="257"/>
      <c r="DD30" s="226"/>
      <c r="DE30" s="226"/>
      <c r="DF30" s="227"/>
      <c r="DG30" s="226"/>
      <c r="DH30" s="226"/>
      <c r="DI30" s="224"/>
      <c r="DJ30" s="225"/>
      <c r="DK30" s="226"/>
      <c r="DL30" s="226"/>
      <c r="DM30" s="226"/>
      <c r="DN30" s="226" t="s">
        <v>119</v>
      </c>
      <c r="DO30" s="226"/>
      <c r="DP30" s="226"/>
      <c r="DQ30" s="226"/>
      <c r="DR30" s="226" t="s">
        <v>119</v>
      </c>
      <c r="DS30" s="226"/>
      <c r="DT30" s="226"/>
      <c r="DU30" s="226"/>
      <c r="DV30" s="226"/>
      <c r="DW30" s="226"/>
      <c r="DX30" s="226" t="s">
        <v>119</v>
      </c>
      <c r="DY30" s="226" t="s">
        <v>119</v>
      </c>
      <c r="DZ30" s="256" t="s">
        <v>119</v>
      </c>
      <c r="EA30" s="226"/>
      <c r="EB30" s="226"/>
      <c r="EC30" s="226"/>
      <c r="ED30" s="256" t="s">
        <v>119</v>
      </c>
      <c r="EE30" s="256" t="s">
        <v>119</v>
      </c>
      <c r="EF30" s="226"/>
      <c r="EG30" s="256" t="s">
        <v>119</v>
      </c>
      <c r="EH30" s="226"/>
      <c r="EI30" s="226"/>
      <c r="EJ30" s="226"/>
      <c r="EK30" s="257" t="s">
        <v>119</v>
      </c>
      <c r="EL30" s="257" t="s">
        <v>119</v>
      </c>
      <c r="EM30" s="257" t="s">
        <v>119</v>
      </c>
      <c r="EN30" s="226"/>
      <c r="EO30" s="226"/>
      <c r="EP30" s="257" t="s">
        <v>119</v>
      </c>
      <c r="EQ30" s="227" t="s">
        <v>119</v>
      </c>
      <c r="ER30" s="259" t="s">
        <v>119</v>
      </c>
      <c r="ES30" s="259" t="s">
        <v>119</v>
      </c>
      <c r="ET30" s="227"/>
      <c r="EU30" s="227"/>
      <c r="EV30" s="226"/>
      <c r="EW30" s="227"/>
      <c r="EX30" s="226"/>
      <c r="EY30" s="227"/>
      <c r="EZ30" s="226"/>
      <c r="FA30" s="227"/>
      <c r="FB30" s="99">
        <f t="shared" si="25"/>
        <v>1</v>
      </c>
      <c r="FC30" s="225"/>
      <c r="FD30" s="226"/>
      <c r="FE30" s="226"/>
      <c r="FF30" s="226"/>
      <c r="FG30" s="247">
        <v>1</v>
      </c>
      <c r="FH30" s="226"/>
      <c r="FI30" s="226"/>
      <c r="FJ30" s="226"/>
      <c r="FK30" s="226"/>
      <c r="FL30" s="226"/>
      <c r="FM30" s="226"/>
      <c r="FN30" s="226"/>
      <c r="FO30" s="226"/>
      <c r="FP30" s="226"/>
      <c r="FQ30" s="226"/>
      <c r="FR30" s="226"/>
      <c r="FS30" s="226"/>
      <c r="FT30" s="226"/>
      <c r="FU30" s="226"/>
      <c r="FV30" s="226"/>
      <c r="FW30" s="226"/>
      <c r="FX30" s="226"/>
      <c r="FY30" s="226"/>
      <c r="FZ30" s="226"/>
      <c r="GA30" s="226"/>
      <c r="GB30" s="226"/>
      <c r="GC30" s="226"/>
      <c r="GD30" s="226"/>
      <c r="GE30" s="226"/>
      <c r="GF30" s="226"/>
      <c r="GG30" s="226"/>
      <c r="GH30" s="226"/>
      <c r="GI30" s="226"/>
      <c r="GJ30" s="226"/>
      <c r="GK30" s="226"/>
      <c r="GL30" s="226"/>
      <c r="GM30" s="226"/>
      <c r="GN30" s="226"/>
      <c r="GO30" s="226"/>
      <c r="GP30" s="226"/>
      <c r="GQ30" s="226"/>
      <c r="GR30" s="226"/>
      <c r="GS30" s="226"/>
      <c r="GT30" s="231"/>
      <c r="GU30" s="225"/>
      <c r="GV30" s="231"/>
    </row>
    <row r="31" spans="1:204" ht="12.75">
      <c r="A31" s="201" t="s">
        <v>101</v>
      </c>
      <c r="B31" s="75" t="s">
        <v>65</v>
      </c>
      <c r="C31" s="23">
        <f t="shared" si="14"/>
        <v>30</v>
      </c>
      <c r="D31" s="17">
        <f t="shared" si="26"/>
        <v>21</v>
      </c>
      <c r="E31" s="68">
        <f t="shared" si="15"/>
        <v>14</v>
      </c>
      <c r="F31" s="17">
        <f t="shared" si="16"/>
        <v>7</v>
      </c>
      <c r="G31" s="17">
        <f t="shared" si="17"/>
        <v>8</v>
      </c>
      <c r="H31" s="68">
        <f t="shared" si="18"/>
        <v>3</v>
      </c>
      <c r="I31" s="69">
        <f t="shared" si="19"/>
        <v>1999</v>
      </c>
      <c r="J31" s="70">
        <f t="shared" si="20"/>
        <v>66.63333333333334</v>
      </c>
      <c r="K31" s="70">
        <f>ABS(I31*100/I1)</f>
        <v>50.47979797979798</v>
      </c>
      <c r="L31" s="69">
        <f>K1</f>
        <v>44</v>
      </c>
      <c r="M31" s="69">
        <f t="shared" si="27"/>
        <v>30</v>
      </c>
      <c r="N31" s="280">
        <f t="shared" si="28"/>
        <v>12</v>
      </c>
      <c r="O31" s="69">
        <f t="shared" si="29"/>
        <v>8</v>
      </c>
      <c r="P31" s="69">
        <f t="shared" si="30"/>
        <v>1</v>
      </c>
      <c r="Q31" s="69">
        <f t="shared" si="31"/>
        <v>3</v>
      </c>
      <c r="R31" s="71">
        <f t="shared" si="21"/>
        <v>13</v>
      </c>
      <c r="S31" s="68">
        <f t="shared" si="22"/>
        <v>1</v>
      </c>
      <c r="T31" s="68">
        <f t="shared" si="23"/>
        <v>0</v>
      </c>
      <c r="U31" s="68">
        <f t="shared" si="24"/>
        <v>1</v>
      </c>
      <c r="V31" s="72">
        <f>GOLS!C30</f>
        <v>0</v>
      </c>
      <c r="W31" s="98"/>
      <c r="X31" s="225" t="s">
        <v>84</v>
      </c>
      <c r="Y31" s="225" t="s">
        <v>84</v>
      </c>
      <c r="Z31" s="225" t="s">
        <v>84</v>
      </c>
      <c r="AA31" s="282"/>
      <c r="AB31" s="225" t="s">
        <v>85</v>
      </c>
      <c r="AC31" s="282"/>
      <c r="AD31" s="225" t="s">
        <v>84</v>
      </c>
      <c r="AE31" s="225" t="s">
        <v>85</v>
      </c>
      <c r="AF31" s="225" t="s">
        <v>85</v>
      </c>
      <c r="AG31" s="226" t="s">
        <v>85</v>
      </c>
      <c r="AH31" s="226" t="s">
        <v>85</v>
      </c>
      <c r="AI31" s="225" t="s">
        <v>84</v>
      </c>
      <c r="AJ31" s="225" t="s">
        <v>85</v>
      </c>
      <c r="AK31" s="225" t="s">
        <v>72</v>
      </c>
      <c r="AL31" s="225" t="s">
        <v>84</v>
      </c>
      <c r="AM31" s="225" t="s">
        <v>72</v>
      </c>
      <c r="AN31" s="225" t="s">
        <v>72</v>
      </c>
      <c r="AO31" s="225" t="s">
        <v>85</v>
      </c>
      <c r="AP31" s="225" t="s">
        <v>72</v>
      </c>
      <c r="AQ31" s="226" t="s">
        <v>72</v>
      </c>
      <c r="AR31" s="256" t="s">
        <v>72</v>
      </c>
      <c r="AS31" s="249" t="s">
        <v>127</v>
      </c>
      <c r="AT31" s="256" t="s">
        <v>84</v>
      </c>
      <c r="AU31" s="249" t="s">
        <v>127</v>
      </c>
      <c r="AV31" s="226" t="s">
        <v>72</v>
      </c>
      <c r="AW31" s="256" t="s">
        <v>72</v>
      </c>
      <c r="AX31" s="257" t="s">
        <v>73</v>
      </c>
      <c r="AY31" s="257" t="s">
        <v>72</v>
      </c>
      <c r="AZ31" s="257" t="s">
        <v>72</v>
      </c>
      <c r="BA31" s="257" t="s">
        <v>72</v>
      </c>
      <c r="BB31" s="257" t="s">
        <v>72</v>
      </c>
      <c r="BC31" s="257" t="s">
        <v>72</v>
      </c>
      <c r="BD31" s="257" t="s">
        <v>72</v>
      </c>
      <c r="BE31" s="226" t="s">
        <v>85</v>
      </c>
      <c r="BF31" s="257" t="s">
        <v>84</v>
      </c>
      <c r="BG31" s="257" t="s">
        <v>72</v>
      </c>
      <c r="BH31" s="257" t="s">
        <v>72</v>
      </c>
      <c r="BI31" s="249" t="s">
        <v>127</v>
      </c>
      <c r="BJ31" s="257" t="s">
        <v>84</v>
      </c>
      <c r="BK31" s="257" t="s">
        <v>72</v>
      </c>
      <c r="BL31" s="226" t="s">
        <v>72</v>
      </c>
      <c r="BM31" s="227" t="s">
        <v>72</v>
      </c>
      <c r="BN31" s="226" t="s">
        <v>72</v>
      </c>
      <c r="BO31" s="226" t="s">
        <v>72</v>
      </c>
      <c r="BP31" s="224"/>
      <c r="BQ31" s="237">
        <v>29</v>
      </c>
      <c r="BR31" s="226">
        <v>3</v>
      </c>
      <c r="BS31" s="226">
        <v>9</v>
      </c>
      <c r="BT31" s="226"/>
      <c r="BU31" s="226"/>
      <c r="BV31" s="226"/>
      <c r="BW31" s="226">
        <v>29</v>
      </c>
      <c r="BX31" s="226"/>
      <c r="BY31" s="226">
        <v>6</v>
      </c>
      <c r="BZ31" s="226"/>
      <c r="CA31" s="226"/>
      <c r="CB31" s="225">
        <v>36</v>
      </c>
      <c r="CC31" s="225"/>
      <c r="CD31" s="225">
        <v>61</v>
      </c>
      <c r="CE31" s="225"/>
      <c r="CF31" s="225">
        <v>90</v>
      </c>
      <c r="CG31" s="225">
        <v>90</v>
      </c>
      <c r="CH31" s="225"/>
      <c r="CI31" s="225">
        <v>63</v>
      </c>
      <c r="CJ31" s="226">
        <v>87</v>
      </c>
      <c r="CK31" s="256">
        <v>90</v>
      </c>
      <c r="CL31" s="249" t="s">
        <v>127</v>
      </c>
      <c r="CM31" s="263">
        <v>45</v>
      </c>
      <c r="CN31" s="249" t="s">
        <v>127</v>
      </c>
      <c r="CO31" s="226">
        <v>90</v>
      </c>
      <c r="CP31" s="256">
        <v>55</v>
      </c>
      <c r="CQ31" s="257"/>
      <c r="CR31" s="257">
        <v>90</v>
      </c>
      <c r="CS31" s="257">
        <v>90</v>
      </c>
      <c r="CT31" s="257">
        <v>90</v>
      </c>
      <c r="CU31" s="257">
        <v>90</v>
      </c>
      <c r="CV31" s="257">
        <v>90</v>
      </c>
      <c r="CW31" s="257">
        <v>90</v>
      </c>
      <c r="CX31" s="226"/>
      <c r="CY31" s="257">
        <v>45</v>
      </c>
      <c r="CZ31" s="257">
        <v>90</v>
      </c>
      <c r="DA31" s="257">
        <v>80</v>
      </c>
      <c r="DB31" s="249" t="s">
        <v>127</v>
      </c>
      <c r="DC31" s="257">
        <v>26</v>
      </c>
      <c r="DD31" s="257">
        <v>89</v>
      </c>
      <c r="DE31" s="226">
        <v>76</v>
      </c>
      <c r="DF31" s="227">
        <v>90</v>
      </c>
      <c r="DG31" s="226">
        <v>90</v>
      </c>
      <c r="DH31" s="226">
        <v>90</v>
      </c>
      <c r="DI31" s="224"/>
      <c r="DJ31" s="225" t="s">
        <v>119</v>
      </c>
      <c r="DK31" s="226" t="s">
        <v>119</v>
      </c>
      <c r="DL31" s="226" t="s">
        <v>119</v>
      </c>
      <c r="DM31" s="226"/>
      <c r="DN31" s="226"/>
      <c r="DO31" s="226"/>
      <c r="DP31" s="226" t="s">
        <v>119</v>
      </c>
      <c r="DQ31" s="226"/>
      <c r="DR31" s="226"/>
      <c r="DS31" s="226"/>
      <c r="DT31" s="226"/>
      <c r="DU31" s="226" t="s">
        <v>119</v>
      </c>
      <c r="DV31" s="226"/>
      <c r="DW31" s="226" t="s">
        <v>118</v>
      </c>
      <c r="DX31" s="226"/>
      <c r="DY31" s="226"/>
      <c r="DZ31" s="226"/>
      <c r="EA31" s="256"/>
      <c r="EB31" s="256" t="s">
        <v>118</v>
      </c>
      <c r="EC31" s="256" t="s">
        <v>118</v>
      </c>
      <c r="ED31" s="226"/>
      <c r="EE31" s="226"/>
      <c r="EF31" s="256" t="s">
        <v>119</v>
      </c>
      <c r="EG31" s="226"/>
      <c r="EH31" s="226"/>
      <c r="EI31" s="256" t="s">
        <v>118</v>
      </c>
      <c r="EJ31" s="226"/>
      <c r="EK31" s="226"/>
      <c r="EL31" s="226"/>
      <c r="EM31" s="226"/>
      <c r="EN31" s="226"/>
      <c r="EO31" s="226"/>
      <c r="EP31" s="226"/>
      <c r="EQ31" s="227"/>
      <c r="ER31" s="259" t="s">
        <v>119</v>
      </c>
      <c r="ES31" s="227"/>
      <c r="ET31" s="259" t="s">
        <v>118</v>
      </c>
      <c r="EU31" s="227"/>
      <c r="EV31" s="257" t="s">
        <v>119</v>
      </c>
      <c r="EW31" s="259" t="s">
        <v>118</v>
      </c>
      <c r="EX31" s="226" t="s">
        <v>118</v>
      </c>
      <c r="EY31" s="227"/>
      <c r="EZ31" s="226"/>
      <c r="FA31" s="227"/>
      <c r="FB31" s="99">
        <f t="shared" si="25"/>
        <v>15</v>
      </c>
      <c r="FC31" s="225"/>
      <c r="FD31" s="250">
        <v>1</v>
      </c>
      <c r="FE31" s="226"/>
      <c r="FF31" s="226"/>
      <c r="FG31" s="226"/>
      <c r="FH31" s="226"/>
      <c r="FI31" s="226"/>
      <c r="FJ31" s="226"/>
      <c r="FK31" s="226"/>
      <c r="FL31" s="226"/>
      <c r="FM31" s="226"/>
      <c r="FN31" s="226"/>
      <c r="FO31" s="226"/>
      <c r="FP31" s="226"/>
      <c r="FQ31" s="226"/>
      <c r="FR31" s="250">
        <v>1</v>
      </c>
      <c r="FS31" s="250">
        <v>1</v>
      </c>
      <c r="FT31" s="226"/>
      <c r="FU31" s="250">
        <v>1</v>
      </c>
      <c r="FV31" s="226"/>
      <c r="FW31" s="250">
        <v>1</v>
      </c>
      <c r="FX31" s="249" t="s">
        <v>127</v>
      </c>
      <c r="FY31" s="248">
        <v>2</v>
      </c>
      <c r="FZ31" s="249" t="s">
        <v>127</v>
      </c>
      <c r="GA31" s="250">
        <v>1</v>
      </c>
      <c r="GB31" s="226"/>
      <c r="GC31" s="226"/>
      <c r="GD31" s="226"/>
      <c r="GE31" s="250">
        <v>1</v>
      </c>
      <c r="GF31" s="226"/>
      <c r="GG31" s="250">
        <v>1</v>
      </c>
      <c r="GH31" s="250">
        <v>1</v>
      </c>
      <c r="GI31" s="226"/>
      <c r="GJ31" s="227"/>
      <c r="GK31" s="226"/>
      <c r="GL31" s="226"/>
      <c r="GM31" s="250">
        <v>1</v>
      </c>
      <c r="GN31" s="249" t="s">
        <v>127</v>
      </c>
      <c r="GO31" s="247">
        <v>1</v>
      </c>
      <c r="GP31" s="247">
        <v>1</v>
      </c>
      <c r="GQ31" s="226"/>
      <c r="GR31" s="226"/>
      <c r="GS31" s="247">
        <v>1</v>
      </c>
      <c r="GT31" s="231"/>
      <c r="GU31" s="225"/>
      <c r="GV31" s="231"/>
    </row>
    <row r="32" spans="1:248" s="2" customFormat="1" ht="12.75">
      <c r="A32" s="201" t="s">
        <v>155</v>
      </c>
      <c r="B32" s="75" t="s">
        <v>158</v>
      </c>
      <c r="C32" s="23">
        <f t="shared" si="14"/>
        <v>22</v>
      </c>
      <c r="D32" s="17">
        <f t="shared" si="26"/>
        <v>21</v>
      </c>
      <c r="E32" s="68">
        <f t="shared" si="15"/>
        <v>16</v>
      </c>
      <c r="F32" s="17">
        <f t="shared" si="16"/>
        <v>4</v>
      </c>
      <c r="G32" s="17">
        <f t="shared" si="17"/>
        <v>2</v>
      </c>
      <c r="H32" s="68">
        <f t="shared" si="18"/>
        <v>0</v>
      </c>
      <c r="I32" s="69">
        <f t="shared" si="19"/>
        <v>1835</v>
      </c>
      <c r="J32" s="70">
        <f t="shared" si="20"/>
        <v>83.4090909090909</v>
      </c>
      <c r="K32" s="70">
        <f>ABS(I32*100/I1)</f>
        <v>46.33838383838384</v>
      </c>
      <c r="L32" s="69">
        <f>K1-22</f>
        <v>22</v>
      </c>
      <c r="M32" s="69">
        <f t="shared" si="27"/>
        <v>22</v>
      </c>
      <c r="N32" s="69">
        <f t="shared" si="28"/>
        <v>0</v>
      </c>
      <c r="O32" s="69">
        <f t="shared" si="29"/>
        <v>0</v>
      </c>
      <c r="P32" s="69">
        <f t="shared" si="30"/>
        <v>0</v>
      </c>
      <c r="Q32" s="69">
        <f t="shared" si="31"/>
        <v>0</v>
      </c>
      <c r="R32" s="71">
        <f t="shared" si="21"/>
        <v>3</v>
      </c>
      <c r="S32" s="68">
        <f t="shared" si="22"/>
        <v>0</v>
      </c>
      <c r="T32" s="68">
        <f t="shared" si="23"/>
        <v>0</v>
      </c>
      <c r="U32" s="68">
        <f t="shared" si="24"/>
        <v>0</v>
      </c>
      <c r="V32" s="72">
        <f>GOLS!C31</f>
        <v>2</v>
      </c>
      <c r="W32" s="98"/>
      <c r="X32" s="256" t="s">
        <v>157</v>
      </c>
      <c r="Y32" s="256" t="s">
        <v>157</v>
      </c>
      <c r="Z32" s="256" t="s">
        <v>157</v>
      </c>
      <c r="AA32" s="256" t="s">
        <v>157</v>
      </c>
      <c r="AB32" s="256" t="s">
        <v>157</v>
      </c>
      <c r="AC32" s="256" t="s">
        <v>157</v>
      </c>
      <c r="AD32" s="256" t="s">
        <v>157</v>
      </c>
      <c r="AE32" s="256" t="s">
        <v>157</v>
      </c>
      <c r="AF32" s="256" t="s">
        <v>157</v>
      </c>
      <c r="AG32" s="256" t="s">
        <v>157</v>
      </c>
      <c r="AH32" s="256" t="s">
        <v>157</v>
      </c>
      <c r="AI32" s="256" t="s">
        <v>157</v>
      </c>
      <c r="AJ32" s="256" t="s">
        <v>157</v>
      </c>
      <c r="AK32" s="256" t="s">
        <v>157</v>
      </c>
      <c r="AL32" s="256" t="s">
        <v>157</v>
      </c>
      <c r="AM32" s="256" t="s">
        <v>157</v>
      </c>
      <c r="AN32" s="256" t="s">
        <v>157</v>
      </c>
      <c r="AO32" s="256" t="s">
        <v>157</v>
      </c>
      <c r="AP32" s="256" t="s">
        <v>157</v>
      </c>
      <c r="AQ32" s="256" t="s">
        <v>157</v>
      </c>
      <c r="AR32" s="256" t="s">
        <v>157</v>
      </c>
      <c r="AS32" s="256" t="s">
        <v>157</v>
      </c>
      <c r="AT32" s="256" t="s">
        <v>84</v>
      </c>
      <c r="AU32" s="256" t="s">
        <v>72</v>
      </c>
      <c r="AV32" s="226" t="s">
        <v>72</v>
      </c>
      <c r="AW32" s="256" t="s">
        <v>72</v>
      </c>
      <c r="AX32" s="257" t="s">
        <v>72</v>
      </c>
      <c r="AY32" s="257" t="s">
        <v>72</v>
      </c>
      <c r="AZ32" s="257" t="s">
        <v>72</v>
      </c>
      <c r="BA32" s="257" t="s">
        <v>72</v>
      </c>
      <c r="BB32" s="257" t="s">
        <v>72</v>
      </c>
      <c r="BC32" s="257" t="s">
        <v>72</v>
      </c>
      <c r="BD32" s="257" t="s">
        <v>72</v>
      </c>
      <c r="BE32" s="226" t="s">
        <v>72</v>
      </c>
      <c r="BF32" s="257" t="s">
        <v>72</v>
      </c>
      <c r="BG32" s="257" t="s">
        <v>72</v>
      </c>
      <c r="BH32" s="257" t="s">
        <v>72</v>
      </c>
      <c r="BI32" s="257" t="s">
        <v>72</v>
      </c>
      <c r="BJ32" s="257" t="s">
        <v>72</v>
      </c>
      <c r="BK32" s="257" t="s">
        <v>72</v>
      </c>
      <c r="BL32" s="226" t="s">
        <v>72</v>
      </c>
      <c r="BM32" s="227" t="s">
        <v>72</v>
      </c>
      <c r="BN32" s="226" t="s">
        <v>72</v>
      </c>
      <c r="BO32" s="226" t="s">
        <v>72</v>
      </c>
      <c r="BP32" s="224"/>
      <c r="BQ32" s="225"/>
      <c r="BR32" s="226"/>
      <c r="BS32" s="226"/>
      <c r="BT32" s="226"/>
      <c r="BU32" s="226"/>
      <c r="BV32" s="226"/>
      <c r="BW32" s="226"/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56"/>
      <c r="CM32" s="256">
        <v>25</v>
      </c>
      <c r="CN32" s="256">
        <v>74</v>
      </c>
      <c r="CO32" s="226">
        <v>90</v>
      </c>
      <c r="CP32" s="256">
        <v>70</v>
      </c>
      <c r="CQ32" s="257">
        <v>90</v>
      </c>
      <c r="CR32" s="257">
        <v>90</v>
      </c>
      <c r="CS32" s="257">
        <v>90</v>
      </c>
      <c r="CT32" s="257">
        <v>71</v>
      </c>
      <c r="CU32" s="257">
        <v>90</v>
      </c>
      <c r="CV32" s="257">
        <v>72</v>
      </c>
      <c r="CW32" s="257">
        <v>90</v>
      </c>
      <c r="CX32" s="226">
        <v>90</v>
      </c>
      <c r="CY32" s="257">
        <v>90</v>
      </c>
      <c r="CZ32" s="257">
        <v>90</v>
      </c>
      <c r="DA32" s="257">
        <v>90</v>
      </c>
      <c r="DB32" s="257">
        <v>83</v>
      </c>
      <c r="DC32" s="257">
        <v>90</v>
      </c>
      <c r="DD32" s="257">
        <v>90</v>
      </c>
      <c r="DE32" s="226">
        <v>90</v>
      </c>
      <c r="DF32" s="227">
        <v>90</v>
      </c>
      <c r="DG32" s="226">
        <v>90</v>
      </c>
      <c r="DH32" s="226">
        <v>90</v>
      </c>
      <c r="DI32" s="224"/>
      <c r="DJ32" s="225"/>
      <c r="DK32" s="226"/>
      <c r="DL32" s="226"/>
      <c r="DM32" s="226"/>
      <c r="DN32" s="226"/>
      <c r="DO32" s="226"/>
      <c r="DP32" s="226"/>
      <c r="DQ32" s="226"/>
      <c r="DR32" s="226"/>
      <c r="DS32" s="226"/>
      <c r="DT32" s="226"/>
      <c r="DU32" s="226"/>
      <c r="DV32" s="226"/>
      <c r="DW32" s="226"/>
      <c r="DX32" s="226"/>
      <c r="DY32" s="226"/>
      <c r="DZ32" s="226"/>
      <c r="EA32" s="226"/>
      <c r="EB32" s="226"/>
      <c r="EC32" s="226"/>
      <c r="ED32" s="226"/>
      <c r="EE32" s="226"/>
      <c r="EF32" s="256" t="s">
        <v>119</v>
      </c>
      <c r="EG32" s="256" t="s">
        <v>118</v>
      </c>
      <c r="EH32" s="226"/>
      <c r="EI32" s="256" t="s">
        <v>118</v>
      </c>
      <c r="EJ32" s="226"/>
      <c r="EK32" s="226"/>
      <c r="EL32" s="226"/>
      <c r="EM32" s="257" t="s">
        <v>118</v>
      </c>
      <c r="EN32" s="226"/>
      <c r="EO32" s="257" t="s">
        <v>118</v>
      </c>
      <c r="EP32" s="226"/>
      <c r="EQ32" s="227"/>
      <c r="ER32" s="227"/>
      <c r="ES32" s="227"/>
      <c r="ET32" s="227"/>
      <c r="EU32" s="259" t="s">
        <v>119</v>
      </c>
      <c r="EV32" s="226"/>
      <c r="EW32" s="227"/>
      <c r="EX32" s="226"/>
      <c r="EY32" s="227"/>
      <c r="EZ32" s="226"/>
      <c r="FA32" s="227"/>
      <c r="FB32" s="99">
        <f t="shared" si="25"/>
        <v>3</v>
      </c>
      <c r="FC32" s="225"/>
      <c r="FD32" s="226"/>
      <c r="FE32" s="226"/>
      <c r="FF32" s="226"/>
      <c r="FG32" s="226"/>
      <c r="FH32" s="226"/>
      <c r="FI32" s="226"/>
      <c r="FJ32" s="226"/>
      <c r="FK32" s="226"/>
      <c r="FL32" s="226"/>
      <c r="FM32" s="226"/>
      <c r="FN32" s="226"/>
      <c r="FO32" s="226"/>
      <c r="FP32" s="226"/>
      <c r="FQ32" s="226"/>
      <c r="FR32" s="226"/>
      <c r="FS32" s="226"/>
      <c r="FT32" s="226"/>
      <c r="FU32" s="226"/>
      <c r="FV32" s="226"/>
      <c r="FW32" s="226"/>
      <c r="FX32" s="226"/>
      <c r="FY32" s="226"/>
      <c r="FZ32" s="226"/>
      <c r="GA32" s="247">
        <v>1</v>
      </c>
      <c r="GB32" s="226"/>
      <c r="GC32" s="226"/>
      <c r="GD32" s="226"/>
      <c r="GE32" s="226"/>
      <c r="GF32" s="226"/>
      <c r="GG32" s="226"/>
      <c r="GH32" s="226"/>
      <c r="GI32" s="226"/>
      <c r="GJ32" s="247">
        <v>1</v>
      </c>
      <c r="GK32" s="226"/>
      <c r="GL32" s="247">
        <v>1</v>
      </c>
      <c r="GM32" s="226"/>
      <c r="GN32" s="227"/>
      <c r="GO32" s="226"/>
      <c r="GP32" s="226"/>
      <c r="GQ32" s="226"/>
      <c r="GR32" s="226"/>
      <c r="GS32" s="226"/>
      <c r="GT32" s="231"/>
      <c r="GU32" s="225"/>
      <c r="GV32" s="231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</row>
    <row r="33" spans="1:204" ht="12.75">
      <c r="A33" s="201" t="s">
        <v>156</v>
      </c>
      <c r="B33" s="75" t="s">
        <v>105</v>
      </c>
      <c r="C33" s="23">
        <f t="shared" si="14"/>
        <v>15</v>
      </c>
      <c r="D33" s="17">
        <f t="shared" si="26"/>
        <v>8</v>
      </c>
      <c r="E33" s="68">
        <f t="shared" si="15"/>
        <v>5</v>
      </c>
      <c r="F33" s="17">
        <f t="shared" si="16"/>
        <v>3</v>
      </c>
      <c r="G33" s="17">
        <f t="shared" si="17"/>
        <v>7</v>
      </c>
      <c r="H33" s="68">
        <f t="shared" si="18"/>
        <v>0</v>
      </c>
      <c r="I33" s="69">
        <f t="shared" si="19"/>
        <v>834</v>
      </c>
      <c r="J33" s="70">
        <f t="shared" si="20"/>
        <v>55.6</v>
      </c>
      <c r="K33" s="70">
        <f>ABS(I33*100/I1)</f>
        <v>21.060606060606062</v>
      </c>
      <c r="L33" s="69">
        <f>K1-21</f>
        <v>23</v>
      </c>
      <c r="M33" s="69">
        <f t="shared" si="27"/>
        <v>17</v>
      </c>
      <c r="N33" s="69">
        <f t="shared" si="28"/>
        <v>6</v>
      </c>
      <c r="O33" s="69">
        <f t="shared" si="29"/>
        <v>5</v>
      </c>
      <c r="P33" s="69">
        <f t="shared" si="30"/>
        <v>1</v>
      </c>
      <c r="Q33" s="69">
        <f t="shared" si="31"/>
        <v>0</v>
      </c>
      <c r="R33" s="71">
        <f t="shared" si="21"/>
        <v>2</v>
      </c>
      <c r="S33" s="68">
        <f t="shared" si="22"/>
        <v>0</v>
      </c>
      <c r="T33" s="68">
        <f t="shared" si="23"/>
        <v>0</v>
      </c>
      <c r="U33" s="68">
        <f t="shared" si="24"/>
        <v>0</v>
      </c>
      <c r="V33" s="72">
        <f>GOLS!C32</f>
        <v>1</v>
      </c>
      <c r="W33" s="98"/>
      <c r="X33" s="256" t="s">
        <v>157</v>
      </c>
      <c r="Y33" s="256" t="s">
        <v>157</v>
      </c>
      <c r="Z33" s="256" t="s">
        <v>157</v>
      </c>
      <c r="AA33" s="256" t="s">
        <v>157</v>
      </c>
      <c r="AB33" s="256" t="s">
        <v>157</v>
      </c>
      <c r="AC33" s="256" t="s">
        <v>157</v>
      </c>
      <c r="AD33" s="256" t="s">
        <v>157</v>
      </c>
      <c r="AE33" s="256" t="s">
        <v>157</v>
      </c>
      <c r="AF33" s="256" t="s">
        <v>157</v>
      </c>
      <c r="AG33" s="256" t="s">
        <v>157</v>
      </c>
      <c r="AH33" s="256" t="s">
        <v>157</v>
      </c>
      <c r="AI33" s="256" t="s">
        <v>157</v>
      </c>
      <c r="AJ33" s="256" t="s">
        <v>157</v>
      </c>
      <c r="AK33" s="256" t="s">
        <v>157</v>
      </c>
      <c r="AL33" s="256" t="s">
        <v>157</v>
      </c>
      <c r="AM33" s="256" t="s">
        <v>157</v>
      </c>
      <c r="AN33" s="256" t="s">
        <v>157</v>
      </c>
      <c r="AO33" s="256" t="s">
        <v>157</v>
      </c>
      <c r="AP33" s="256" t="s">
        <v>157</v>
      </c>
      <c r="AQ33" s="256" t="s">
        <v>157</v>
      </c>
      <c r="AR33" s="256" t="s">
        <v>157</v>
      </c>
      <c r="AS33" s="256" t="s">
        <v>84</v>
      </c>
      <c r="AT33" s="256" t="s">
        <v>72</v>
      </c>
      <c r="AU33" s="256" t="s">
        <v>72</v>
      </c>
      <c r="AV33" s="226" t="s">
        <v>72</v>
      </c>
      <c r="AW33" s="256" t="s">
        <v>84</v>
      </c>
      <c r="AX33" s="257" t="s">
        <v>72</v>
      </c>
      <c r="AY33" s="257" t="s">
        <v>72</v>
      </c>
      <c r="AZ33" s="257" t="s">
        <v>72</v>
      </c>
      <c r="BA33" s="257" t="s">
        <v>72</v>
      </c>
      <c r="BB33" s="257" t="s">
        <v>72</v>
      </c>
      <c r="BC33" s="257" t="s">
        <v>84</v>
      </c>
      <c r="BD33" s="257" t="s">
        <v>84</v>
      </c>
      <c r="BE33" s="226" t="s">
        <v>85</v>
      </c>
      <c r="BF33" s="257" t="s">
        <v>85</v>
      </c>
      <c r="BG33" s="257" t="s">
        <v>84</v>
      </c>
      <c r="BH33" s="257" t="s">
        <v>84</v>
      </c>
      <c r="BI33" s="257" t="s">
        <v>84</v>
      </c>
      <c r="BJ33" s="257" t="s">
        <v>84</v>
      </c>
      <c r="BK33" s="257" t="s">
        <v>84</v>
      </c>
      <c r="BL33" s="226" t="s">
        <v>73</v>
      </c>
      <c r="BM33" s="227" t="s">
        <v>85</v>
      </c>
      <c r="BN33" s="226" t="s">
        <v>85</v>
      </c>
      <c r="BO33" s="226" t="s">
        <v>85</v>
      </c>
      <c r="BP33" s="224"/>
      <c r="BQ33" s="225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56">
        <v>17</v>
      </c>
      <c r="CM33" s="256">
        <v>90</v>
      </c>
      <c r="CN33" s="256">
        <v>90</v>
      </c>
      <c r="CO33" s="226">
        <v>90</v>
      </c>
      <c r="CP33" s="256"/>
      <c r="CQ33" s="257">
        <v>90</v>
      </c>
      <c r="CR33" s="257">
        <v>90</v>
      </c>
      <c r="CS33" s="257">
        <v>56</v>
      </c>
      <c r="CT33" s="257">
        <v>81</v>
      </c>
      <c r="CU33" s="257">
        <v>72</v>
      </c>
      <c r="CV33" s="257">
        <v>18</v>
      </c>
      <c r="CW33" s="257">
        <v>20</v>
      </c>
      <c r="CX33" s="226"/>
      <c r="CY33" s="257"/>
      <c r="CZ33" s="257">
        <v>34</v>
      </c>
      <c r="DA33" s="257">
        <v>10</v>
      </c>
      <c r="DB33" s="257">
        <v>47</v>
      </c>
      <c r="DC33" s="257"/>
      <c r="DD33" s="257">
        <v>29</v>
      </c>
      <c r="DE33" s="226"/>
      <c r="DF33" s="227"/>
      <c r="DG33" s="226"/>
      <c r="DH33" s="226"/>
      <c r="DI33" s="224"/>
      <c r="DJ33" s="225"/>
      <c r="DK33" s="226"/>
      <c r="DL33" s="226"/>
      <c r="DM33" s="226"/>
      <c r="DN33" s="226"/>
      <c r="DO33" s="226"/>
      <c r="DP33" s="226"/>
      <c r="DQ33" s="226"/>
      <c r="DR33" s="226"/>
      <c r="DS33" s="226"/>
      <c r="DT33" s="226"/>
      <c r="DU33" s="226"/>
      <c r="DV33" s="226"/>
      <c r="DW33" s="226"/>
      <c r="DX33" s="226"/>
      <c r="DY33" s="226"/>
      <c r="DZ33" s="226"/>
      <c r="EA33" s="226"/>
      <c r="EB33" s="226"/>
      <c r="EC33" s="226"/>
      <c r="ED33" s="226"/>
      <c r="EE33" s="256" t="s">
        <v>119</v>
      </c>
      <c r="EF33" s="226"/>
      <c r="EG33" s="226"/>
      <c r="EH33" s="226"/>
      <c r="EI33" s="226"/>
      <c r="EJ33" s="226"/>
      <c r="EK33" s="226"/>
      <c r="EL33" s="257" t="s">
        <v>118</v>
      </c>
      <c r="EM33" s="257" t="s">
        <v>118</v>
      </c>
      <c r="EN33" s="257" t="s">
        <v>118</v>
      </c>
      <c r="EO33" s="257" t="s">
        <v>119</v>
      </c>
      <c r="EP33" s="257" t="s">
        <v>119</v>
      </c>
      <c r="EQ33" s="227"/>
      <c r="ER33" s="227"/>
      <c r="ES33" s="259" t="s">
        <v>119</v>
      </c>
      <c r="ET33" s="259" t="s">
        <v>119</v>
      </c>
      <c r="EU33" s="259" t="s">
        <v>119</v>
      </c>
      <c r="EV33" s="226"/>
      <c r="EW33" s="259" t="s">
        <v>119</v>
      </c>
      <c r="EX33" s="226"/>
      <c r="EY33" s="227"/>
      <c r="EZ33" s="226"/>
      <c r="FA33" s="227"/>
      <c r="FB33" s="99">
        <f t="shared" si="25"/>
        <v>2</v>
      </c>
      <c r="FC33" s="225"/>
      <c r="FD33" s="226"/>
      <c r="FE33" s="226"/>
      <c r="FF33" s="226"/>
      <c r="FG33" s="226"/>
      <c r="FH33" s="226"/>
      <c r="FI33" s="226"/>
      <c r="FJ33" s="226"/>
      <c r="FK33" s="226"/>
      <c r="FL33" s="226"/>
      <c r="FM33" s="226"/>
      <c r="FN33" s="226"/>
      <c r="FO33" s="226"/>
      <c r="FP33" s="226"/>
      <c r="FQ33" s="226"/>
      <c r="FR33" s="226"/>
      <c r="FS33" s="226"/>
      <c r="FT33" s="226"/>
      <c r="FU33" s="226"/>
      <c r="FV33" s="226"/>
      <c r="FW33" s="226"/>
      <c r="FX33" s="226"/>
      <c r="FY33" s="247">
        <v>1</v>
      </c>
      <c r="FZ33" s="226"/>
      <c r="GA33" s="226"/>
      <c r="GB33" s="226"/>
      <c r="GC33" s="226"/>
      <c r="GD33" s="247">
        <v>1</v>
      </c>
      <c r="GE33" s="226"/>
      <c r="GF33" s="226"/>
      <c r="GG33" s="226"/>
      <c r="GH33" s="226"/>
      <c r="GI33" s="226"/>
      <c r="GJ33" s="227"/>
      <c r="GK33" s="226"/>
      <c r="GL33" s="227"/>
      <c r="GM33" s="226"/>
      <c r="GN33" s="227"/>
      <c r="GO33" s="226"/>
      <c r="GP33" s="226"/>
      <c r="GQ33" s="226"/>
      <c r="GR33" s="226"/>
      <c r="GS33" s="226"/>
      <c r="GT33" s="231"/>
      <c r="GU33" s="225"/>
      <c r="GV33" s="231"/>
    </row>
    <row r="34" spans="1:248" s="152" customFormat="1" ht="12.75" hidden="1">
      <c r="A34" s="204"/>
      <c r="B34" s="141" t="s">
        <v>67</v>
      </c>
      <c r="C34" s="142">
        <f t="shared" si="14"/>
        <v>0</v>
      </c>
      <c r="D34" s="17">
        <f t="shared" si="26"/>
        <v>0</v>
      </c>
      <c r="E34" s="144">
        <f t="shared" si="15"/>
        <v>0</v>
      </c>
      <c r="F34" s="143">
        <f t="shared" si="16"/>
        <v>0</v>
      </c>
      <c r="G34" s="143">
        <f t="shared" si="17"/>
        <v>0</v>
      </c>
      <c r="H34" s="144">
        <f t="shared" si="18"/>
        <v>0</v>
      </c>
      <c r="I34" s="145">
        <f t="shared" si="19"/>
        <v>0</v>
      </c>
      <c r="J34" s="146" t="e">
        <f t="shared" si="20"/>
        <v>#DIV/0!</v>
      </c>
      <c r="K34" s="146">
        <f>ABS(I34*100/I1)</f>
        <v>0</v>
      </c>
      <c r="L34" s="145">
        <f>K1-33</f>
        <v>11</v>
      </c>
      <c r="M34" s="69">
        <f t="shared" si="27"/>
        <v>0</v>
      </c>
      <c r="N34" s="69">
        <f t="shared" si="28"/>
        <v>0</v>
      </c>
      <c r="O34" s="69">
        <f t="shared" si="29"/>
        <v>0</v>
      </c>
      <c r="P34" s="69">
        <f t="shared" si="30"/>
        <v>0</v>
      </c>
      <c r="Q34" s="69">
        <f t="shared" si="31"/>
        <v>0</v>
      </c>
      <c r="R34" s="147">
        <f t="shared" si="21"/>
        <v>0</v>
      </c>
      <c r="S34" s="144">
        <f t="shared" si="22"/>
        <v>0</v>
      </c>
      <c r="T34" s="144">
        <f t="shared" si="23"/>
        <v>0</v>
      </c>
      <c r="U34" s="144">
        <f t="shared" si="24"/>
        <v>0</v>
      </c>
      <c r="V34" s="148">
        <f>GOLS!C33</f>
        <v>0</v>
      </c>
      <c r="W34" s="98"/>
      <c r="X34" s="225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7"/>
      <c r="BN34" s="226"/>
      <c r="BO34" s="226"/>
      <c r="BP34" s="224"/>
      <c r="BQ34" s="225"/>
      <c r="BR34" s="226"/>
      <c r="BS34" s="226"/>
      <c r="BT34" s="226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6"/>
      <c r="DE34" s="226"/>
      <c r="DF34" s="227"/>
      <c r="DG34" s="226"/>
      <c r="DH34" s="226"/>
      <c r="DI34" s="224"/>
      <c r="DJ34" s="225"/>
      <c r="DK34" s="226"/>
      <c r="DL34" s="226"/>
      <c r="DM34" s="226"/>
      <c r="DN34" s="226"/>
      <c r="DO34" s="226"/>
      <c r="DP34" s="226"/>
      <c r="DQ34" s="226"/>
      <c r="DR34" s="226"/>
      <c r="DS34" s="226"/>
      <c r="DT34" s="226"/>
      <c r="DU34" s="226"/>
      <c r="DV34" s="226"/>
      <c r="DW34" s="226"/>
      <c r="DX34" s="226"/>
      <c r="DY34" s="226"/>
      <c r="DZ34" s="226"/>
      <c r="EA34" s="226"/>
      <c r="EB34" s="226"/>
      <c r="EC34" s="226"/>
      <c r="ED34" s="226"/>
      <c r="EE34" s="226"/>
      <c r="EF34" s="226"/>
      <c r="EG34" s="226"/>
      <c r="EH34" s="226"/>
      <c r="EI34" s="226"/>
      <c r="EJ34" s="226"/>
      <c r="EK34" s="226"/>
      <c r="EL34" s="226"/>
      <c r="EM34" s="226"/>
      <c r="EN34" s="226"/>
      <c r="EO34" s="226"/>
      <c r="EP34" s="226"/>
      <c r="EQ34" s="227"/>
      <c r="ER34" s="227"/>
      <c r="ES34" s="227"/>
      <c r="ET34" s="227"/>
      <c r="EU34" s="227"/>
      <c r="EV34" s="226"/>
      <c r="EW34" s="227"/>
      <c r="EX34" s="226"/>
      <c r="EY34" s="227"/>
      <c r="EZ34" s="226"/>
      <c r="FA34" s="227"/>
      <c r="FB34" s="149">
        <f t="shared" si="25"/>
        <v>0</v>
      </c>
      <c r="FC34" s="225"/>
      <c r="FD34" s="226"/>
      <c r="FE34" s="226"/>
      <c r="FF34" s="226"/>
      <c r="FG34" s="226"/>
      <c r="FH34" s="226"/>
      <c r="FI34" s="226"/>
      <c r="FJ34" s="226"/>
      <c r="FK34" s="226"/>
      <c r="FL34" s="226"/>
      <c r="FM34" s="226"/>
      <c r="FN34" s="226"/>
      <c r="FO34" s="226"/>
      <c r="FP34" s="226"/>
      <c r="FQ34" s="226"/>
      <c r="FR34" s="226"/>
      <c r="FS34" s="226"/>
      <c r="FT34" s="226"/>
      <c r="FU34" s="226"/>
      <c r="FV34" s="226"/>
      <c r="FW34" s="226"/>
      <c r="FX34" s="226"/>
      <c r="FY34" s="226"/>
      <c r="FZ34" s="226"/>
      <c r="GA34" s="226"/>
      <c r="GB34" s="226"/>
      <c r="GC34" s="226"/>
      <c r="GD34" s="226"/>
      <c r="GE34" s="226"/>
      <c r="GF34" s="226"/>
      <c r="GG34" s="226"/>
      <c r="GH34" s="226"/>
      <c r="GI34" s="226"/>
      <c r="GJ34" s="226"/>
      <c r="GK34" s="226"/>
      <c r="GL34" s="227"/>
      <c r="GM34" s="226"/>
      <c r="GN34" s="227"/>
      <c r="GO34" s="226"/>
      <c r="GP34" s="226"/>
      <c r="GQ34" s="226"/>
      <c r="GR34" s="226"/>
      <c r="GS34" s="226"/>
      <c r="GT34" s="231"/>
      <c r="GU34" s="225"/>
      <c r="GV34" s="231"/>
      <c r="GW34" s="209"/>
      <c r="GX34" s="209"/>
      <c r="GY34" s="209"/>
      <c r="GZ34" s="209"/>
      <c r="HA34" s="209"/>
      <c r="HB34" s="209"/>
      <c r="HC34" s="209"/>
      <c r="HD34" s="209"/>
      <c r="HE34" s="209"/>
      <c r="HF34" s="209"/>
      <c r="HG34" s="209"/>
      <c r="HH34" s="209"/>
      <c r="HI34" s="209"/>
      <c r="HJ34" s="209"/>
      <c r="HK34" s="209"/>
      <c r="HL34" s="209"/>
      <c r="HM34" s="209"/>
      <c r="HN34" s="209"/>
      <c r="HO34" s="209"/>
      <c r="HP34" s="209"/>
      <c r="HQ34" s="209"/>
      <c r="HR34" s="209"/>
      <c r="HS34" s="209"/>
      <c r="HT34" s="209"/>
      <c r="HU34" s="209"/>
      <c r="HV34" s="209"/>
      <c r="HW34" s="209"/>
      <c r="HX34" s="209"/>
      <c r="HY34" s="209"/>
      <c r="HZ34" s="209"/>
      <c r="IA34" s="209"/>
      <c r="IB34" s="209"/>
      <c r="IC34" s="209"/>
      <c r="ID34" s="209"/>
      <c r="IE34" s="209"/>
      <c r="IF34" s="209"/>
      <c r="IG34" s="209"/>
      <c r="IH34" s="209"/>
      <c r="II34" s="209"/>
      <c r="IJ34" s="209"/>
      <c r="IK34" s="209"/>
      <c r="IL34" s="209"/>
      <c r="IM34" s="209"/>
      <c r="IN34" s="209"/>
    </row>
    <row r="35" spans="1:250" s="152" customFormat="1" ht="12.75">
      <c r="A35" s="204" t="s">
        <v>102</v>
      </c>
      <c r="B35" s="141" t="s">
        <v>67</v>
      </c>
      <c r="C35" s="142">
        <f t="shared" si="14"/>
        <v>17</v>
      </c>
      <c r="D35" s="284">
        <f t="shared" si="26"/>
        <v>10</v>
      </c>
      <c r="E35" s="144">
        <f t="shared" si="15"/>
        <v>5</v>
      </c>
      <c r="F35" s="143">
        <f t="shared" si="16"/>
        <v>5</v>
      </c>
      <c r="G35" s="143">
        <f t="shared" si="17"/>
        <v>7</v>
      </c>
      <c r="H35" s="144">
        <f t="shared" si="18"/>
        <v>0</v>
      </c>
      <c r="I35" s="145">
        <f t="shared" si="19"/>
        <v>831</v>
      </c>
      <c r="J35" s="146">
        <f t="shared" si="20"/>
        <v>48.88235294117647</v>
      </c>
      <c r="K35" s="146">
        <f>ABS(I35*100/I1)</f>
        <v>20.984848484848484</v>
      </c>
      <c r="L35" s="145">
        <v>21</v>
      </c>
      <c r="M35" s="279">
        <f t="shared" si="27"/>
        <v>20</v>
      </c>
      <c r="N35" s="279">
        <f t="shared" si="28"/>
        <v>1</v>
      </c>
      <c r="O35" s="279">
        <f t="shared" si="29"/>
        <v>1</v>
      </c>
      <c r="P35" s="279">
        <f t="shared" si="30"/>
        <v>0</v>
      </c>
      <c r="Q35" s="279">
        <f t="shared" si="31"/>
        <v>0</v>
      </c>
      <c r="R35" s="147">
        <f t="shared" si="21"/>
        <v>4</v>
      </c>
      <c r="S35" s="144">
        <f t="shared" si="22"/>
        <v>0</v>
      </c>
      <c r="T35" s="144">
        <f t="shared" si="23"/>
        <v>0</v>
      </c>
      <c r="U35" s="144">
        <f t="shared" si="24"/>
        <v>0</v>
      </c>
      <c r="V35" s="148">
        <f>GOLS!C34</f>
        <v>0</v>
      </c>
      <c r="W35" s="98"/>
      <c r="X35" s="226" t="s">
        <v>72</v>
      </c>
      <c r="Y35" s="226" t="s">
        <v>72</v>
      </c>
      <c r="Z35" s="226" t="s">
        <v>72</v>
      </c>
      <c r="AA35" s="226" t="s">
        <v>72</v>
      </c>
      <c r="AB35" s="226" t="s">
        <v>72</v>
      </c>
      <c r="AC35" s="226" t="s">
        <v>84</v>
      </c>
      <c r="AD35" s="226" t="s">
        <v>72</v>
      </c>
      <c r="AE35" s="226" t="s">
        <v>72</v>
      </c>
      <c r="AF35" s="226" t="s">
        <v>84</v>
      </c>
      <c r="AG35" s="226" t="s">
        <v>72</v>
      </c>
      <c r="AH35" s="226" t="s">
        <v>84</v>
      </c>
      <c r="AI35" s="226" t="s">
        <v>72</v>
      </c>
      <c r="AJ35" s="226" t="s">
        <v>84</v>
      </c>
      <c r="AK35" s="226" t="s">
        <v>84</v>
      </c>
      <c r="AL35" s="226" t="s">
        <v>84</v>
      </c>
      <c r="AM35" s="226" t="s">
        <v>72</v>
      </c>
      <c r="AN35" s="226" t="s">
        <v>84</v>
      </c>
      <c r="AO35" s="226" t="s">
        <v>84</v>
      </c>
      <c r="AP35" s="226" t="s">
        <v>84</v>
      </c>
      <c r="AQ35" s="226" t="s">
        <v>84</v>
      </c>
      <c r="AR35" s="256" t="s">
        <v>85</v>
      </c>
      <c r="AS35" s="256" t="s">
        <v>150</v>
      </c>
      <c r="AT35" s="256" t="s">
        <v>150</v>
      </c>
      <c r="AU35" s="256" t="s">
        <v>150</v>
      </c>
      <c r="AV35" s="256" t="s">
        <v>150</v>
      </c>
      <c r="AW35" s="256" t="s">
        <v>150</v>
      </c>
      <c r="AX35" s="256" t="s">
        <v>150</v>
      </c>
      <c r="AY35" s="256" t="s">
        <v>150</v>
      </c>
      <c r="AZ35" s="256" t="s">
        <v>150</v>
      </c>
      <c r="BA35" s="256" t="s">
        <v>150</v>
      </c>
      <c r="BB35" s="256" t="s">
        <v>150</v>
      </c>
      <c r="BC35" s="256" t="s">
        <v>150</v>
      </c>
      <c r="BD35" s="256" t="s">
        <v>150</v>
      </c>
      <c r="BE35" s="256" t="s">
        <v>150</v>
      </c>
      <c r="BF35" s="256" t="s">
        <v>150</v>
      </c>
      <c r="BG35" s="256" t="s">
        <v>150</v>
      </c>
      <c r="BH35" s="256" t="s">
        <v>150</v>
      </c>
      <c r="BI35" s="256" t="s">
        <v>150</v>
      </c>
      <c r="BJ35" s="256" t="s">
        <v>150</v>
      </c>
      <c r="BK35" s="256" t="s">
        <v>150</v>
      </c>
      <c r="BL35" s="256" t="s">
        <v>150</v>
      </c>
      <c r="BM35" s="267" t="s">
        <v>150</v>
      </c>
      <c r="BN35" s="256" t="s">
        <v>150</v>
      </c>
      <c r="BO35" s="256" t="s">
        <v>150</v>
      </c>
      <c r="BP35" s="224"/>
      <c r="BQ35" s="226">
        <v>90</v>
      </c>
      <c r="BR35" s="226">
        <v>76</v>
      </c>
      <c r="BS35" s="226">
        <v>90</v>
      </c>
      <c r="BT35" s="226">
        <v>45</v>
      </c>
      <c r="BU35" s="226">
        <v>45</v>
      </c>
      <c r="BV35" s="226">
        <v>28</v>
      </c>
      <c r="BW35" s="226">
        <v>90</v>
      </c>
      <c r="BX35" s="226">
        <v>90</v>
      </c>
      <c r="BY35" s="226"/>
      <c r="BZ35" s="226">
        <v>57</v>
      </c>
      <c r="CA35" s="226">
        <v>13</v>
      </c>
      <c r="CB35" s="226">
        <v>90</v>
      </c>
      <c r="CC35" s="226">
        <v>11</v>
      </c>
      <c r="CD35" s="226">
        <v>26</v>
      </c>
      <c r="CE35" s="226">
        <v>5</v>
      </c>
      <c r="CF35" s="226">
        <v>45</v>
      </c>
      <c r="CG35" s="226"/>
      <c r="CH35" s="226">
        <v>1</v>
      </c>
      <c r="CI35" s="226"/>
      <c r="CJ35" s="226">
        <v>29</v>
      </c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67"/>
      <c r="DG35" s="256"/>
      <c r="DH35" s="256"/>
      <c r="DI35" s="224"/>
      <c r="DJ35" s="225"/>
      <c r="DK35" s="226" t="s">
        <v>118</v>
      </c>
      <c r="DL35" s="226"/>
      <c r="DM35" s="226" t="s">
        <v>118</v>
      </c>
      <c r="DN35" s="226" t="s">
        <v>118</v>
      </c>
      <c r="DO35" s="226" t="s">
        <v>119</v>
      </c>
      <c r="DP35" s="226"/>
      <c r="DQ35" s="226"/>
      <c r="DR35" s="226"/>
      <c r="DS35" s="226" t="s">
        <v>118</v>
      </c>
      <c r="DT35" s="226" t="s">
        <v>119</v>
      </c>
      <c r="DU35" s="226"/>
      <c r="DV35" s="226" t="s">
        <v>119</v>
      </c>
      <c r="DW35" s="226" t="s">
        <v>119</v>
      </c>
      <c r="DX35" s="226" t="s">
        <v>119</v>
      </c>
      <c r="DY35" s="226" t="s">
        <v>118</v>
      </c>
      <c r="DZ35" s="226"/>
      <c r="EA35" s="256" t="s">
        <v>119</v>
      </c>
      <c r="EB35" s="226"/>
      <c r="EC35" s="256" t="s">
        <v>119</v>
      </c>
      <c r="ED35" s="226"/>
      <c r="EE35" s="226"/>
      <c r="EF35" s="226"/>
      <c r="EG35" s="226"/>
      <c r="EH35" s="226"/>
      <c r="EI35" s="226"/>
      <c r="EJ35" s="226"/>
      <c r="EK35" s="226"/>
      <c r="EL35" s="226"/>
      <c r="EM35" s="226"/>
      <c r="EN35" s="226"/>
      <c r="EO35" s="226"/>
      <c r="EP35" s="226"/>
      <c r="EQ35" s="227"/>
      <c r="ER35" s="227"/>
      <c r="ES35" s="227"/>
      <c r="ET35" s="227"/>
      <c r="EU35" s="227"/>
      <c r="EV35" s="226"/>
      <c r="EW35" s="227"/>
      <c r="EX35" s="226"/>
      <c r="EY35" s="227"/>
      <c r="EZ35" s="226"/>
      <c r="FA35" s="227"/>
      <c r="FB35" s="149">
        <f t="shared" si="25"/>
        <v>4</v>
      </c>
      <c r="FC35" s="225"/>
      <c r="FD35" s="226"/>
      <c r="FE35" s="226"/>
      <c r="FF35" s="250">
        <v>1</v>
      </c>
      <c r="FG35" s="226"/>
      <c r="FH35" s="226"/>
      <c r="FI35" s="250">
        <v>1</v>
      </c>
      <c r="FJ35" s="226"/>
      <c r="FK35" s="226"/>
      <c r="FL35" s="226"/>
      <c r="FM35" s="226"/>
      <c r="FN35" s="226"/>
      <c r="FO35" s="226"/>
      <c r="FP35" s="250">
        <v>1</v>
      </c>
      <c r="FQ35" s="226"/>
      <c r="FR35" s="226"/>
      <c r="FS35" s="226"/>
      <c r="FT35" s="226"/>
      <c r="FU35" s="226"/>
      <c r="FV35" s="250">
        <v>1</v>
      </c>
      <c r="FW35" s="249" t="s">
        <v>127</v>
      </c>
      <c r="FX35" s="226"/>
      <c r="FY35" s="226"/>
      <c r="FZ35" s="226"/>
      <c r="GA35" s="226"/>
      <c r="GB35" s="226"/>
      <c r="GC35" s="226"/>
      <c r="GD35" s="226"/>
      <c r="GE35" s="226"/>
      <c r="GF35" s="226"/>
      <c r="GG35" s="226"/>
      <c r="GH35" s="226"/>
      <c r="GI35" s="226"/>
      <c r="GJ35" s="226"/>
      <c r="GK35" s="226"/>
      <c r="GL35" s="226"/>
      <c r="GM35" s="226"/>
      <c r="GN35" s="226"/>
      <c r="GO35" s="226"/>
      <c r="GP35" s="226"/>
      <c r="GQ35" s="226"/>
      <c r="GR35" s="226"/>
      <c r="GS35" s="226"/>
      <c r="GT35" s="231"/>
      <c r="GU35" s="225"/>
      <c r="GV35" s="231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2"/>
      <c r="IP35" s="2"/>
    </row>
    <row r="36" spans="1:250" s="152" customFormat="1" ht="12.75">
      <c r="A36" s="204" t="s">
        <v>103</v>
      </c>
      <c r="B36" s="141" t="s">
        <v>67</v>
      </c>
      <c r="C36" s="142">
        <f t="shared" si="14"/>
        <v>43</v>
      </c>
      <c r="D36" s="284">
        <f t="shared" si="26"/>
        <v>39</v>
      </c>
      <c r="E36" s="144">
        <f t="shared" si="15"/>
        <v>26</v>
      </c>
      <c r="F36" s="143">
        <f t="shared" si="16"/>
        <v>12</v>
      </c>
      <c r="G36" s="143">
        <f t="shared" si="17"/>
        <v>4</v>
      </c>
      <c r="H36" s="144">
        <f t="shared" si="18"/>
        <v>0</v>
      </c>
      <c r="I36" s="145">
        <f t="shared" si="19"/>
        <v>3565</v>
      </c>
      <c r="J36" s="146">
        <f t="shared" si="20"/>
        <v>82.90697674418605</v>
      </c>
      <c r="K36" s="146">
        <f>ABS(I36*100/I1)</f>
        <v>90.02525252525253</v>
      </c>
      <c r="L36" s="145">
        <f>K1</f>
        <v>44</v>
      </c>
      <c r="M36" s="279">
        <f t="shared" si="27"/>
        <v>43</v>
      </c>
      <c r="N36" s="280">
        <f t="shared" si="28"/>
        <v>0</v>
      </c>
      <c r="O36" s="279">
        <f t="shared" si="29"/>
        <v>0</v>
      </c>
      <c r="P36" s="279">
        <f t="shared" si="30"/>
        <v>0</v>
      </c>
      <c r="Q36" s="279">
        <f t="shared" si="31"/>
        <v>0</v>
      </c>
      <c r="R36" s="147">
        <f t="shared" si="21"/>
        <v>7</v>
      </c>
      <c r="S36" s="144">
        <f t="shared" si="22"/>
        <v>0</v>
      </c>
      <c r="T36" s="144">
        <f t="shared" si="23"/>
        <v>0</v>
      </c>
      <c r="U36" s="144">
        <f t="shared" si="24"/>
        <v>0</v>
      </c>
      <c r="V36" s="148">
        <f>GOLS!C35</f>
        <v>18</v>
      </c>
      <c r="W36" s="98"/>
      <c r="X36" s="225" t="s">
        <v>72</v>
      </c>
      <c r="Y36" s="225" t="s">
        <v>72</v>
      </c>
      <c r="Z36" s="225" t="s">
        <v>72</v>
      </c>
      <c r="AA36" s="225" t="s">
        <v>72</v>
      </c>
      <c r="AB36" s="225" t="s">
        <v>72</v>
      </c>
      <c r="AC36" s="225" t="s">
        <v>72</v>
      </c>
      <c r="AD36" s="225" t="s">
        <v>72</v>
      </c>
      <c r="AE36" s="225" t="s">
        <v>72</v>
      </c>
      <c r="AF36" s="225" t="s">
        <v>72</v>
      </c>
      <c r="AG36" s="226" t="s">
        <v>72</v>
      </c>
      <c r="AH36" s="226" t="s">
        <v>72</v>
      </c>
      <c r="AI36" s="226" t="s">
        <v>72</v>
      </c>
      <c r="AJ36" s="226" t="s">
        <v>72</v>
      </c>
      <c r="AK36" s="226" t="s">
        <v>72</v>
      </c>
      <c r="AL36" s="226" t="s">
        <v>72</v>
      </c>
      <c r="AM36" s="226" t="s">
        <v>84</v>
      </c>
      <c r="AN36" s="226" t="s">
        <v>72</v>
      </c>
      <c r="AO36" s="226" t="s">
        <v>72</v>
      </c>
      <c r="AP36" s="226" t="s">
        <v>72</v>
      </c>
      <c r="AQ36" s="226" t="s">
        <v>72</v>
      </c>
      <c r="AR36" s="256" t="s">
        <v>72</v>
      </c>
      <c r="AS36" s="256" t="s">
        <v>72</v>
      </c>
      <c r="AT36" s="256" t="s">
        <v>72</v>
      </c>
      <c r="AU36" s="256" t="s">
        <v>72</v>
      </c>
      <c r="AV36" s="226" t="s">
        <v>72</v>
      </c>
      <c r="AW36" s="256" t="s">
        <v>84</v>
      </c>
      <c r="AX36" s="257" t="s">
        <v>72</v>
      </c>
      <c r="AY36" s="257" t="s">
        <v>84</v>
      </c>
      <c r="AZ36" s="281"/>
      <c r="BA36" s="257" t="s">
        <v>72</v>
      </c>
      <c r="BB36" s="257" t="s">
        <v>72</v>
      </c>
      <c r="BC36" s="257" t="s">
        <v>72</v>
      </c>
      <c r="BD36" s="257" t="s">
        <v>84</v>
      </c>
      <c r="BE36" s="226" t="s">
        <v>72</v>
      </c>
      <c r="BF36" s="257" t="s">
        <v>72</v>
      </c>
      <c r="BG36" s="257" t="s">
        <v>72</v>
      </c>
      <c r="BH36" s="257" t="s">
        <v>72</v>
      </c>
      <c r="BI36" s="257" t="s">
        <v>72</v>
      </c>
      <c r="BJ36" s="257" t="s">
        <v>72</v>
      </c>
      <c r="BK36" s="257" t="s">
        <v>72</v>
      </c>
      <c r="BL36" s="226" t="s">
        <v>72</v>
      </c>
      <c r="BM36" s="227" t="s">
        <v>72</v>
      </c>
      <c r="BN36" s="226" t="s">
        <v>72</v>
      </c>
      <c r="BO36" s="226" t="s">
        <v>72</v>
      </c>
      <c r="BP36" s="224"/>
      <c r="BQ36" s="225">
        <v>90</v>
      </c>
      <c r="BR36" s="225">
        <v>87</v>
      </c>
      <c r="BS36" s="225">
        <v>81</v>
      </c>
      <c r="BT36" s="225">
        <v>90</v>
      </c>
      <c r="BU36" s="225">
        <v>90</v>
      </c>
      <c r="BV36" s="225">
        <v>89</v>
      </c>
      <c r="BW36" s="225">
        <v>90</v>
      </c>
      <c r="BX36" s="225">
        <v>88</v>
      </c>
      <c r="BY36" s="225">
        <v>90</v>
      </c>
      <c r="BZ36" s="226">
        <v>90</v>
      </c>
      <c r="CA36" s="226">
        <v>90</v>
      </c>
      <c r="CB36" s="226">
        <v>90</v>
      </c>
      <c r="CC36" s="226">
        <v>79</v>
      </c>
      <c r="CD36" s="226">
        <v>90</v>
      </c>
      <c r="CE36" s="226">
        <v>85</v>
      </c>
      <c r="CF36" s="226">
        <v>45</v>
      </c>
      <c r="CG36" s="226">
        <v>90</v>
      </c>
      <c r="CH36" s="226">
        <v>90</v>
      </c>
      <c r="CI36" s="226">
        <v>90</v>
      </c>
      <c r="CJ36" s="226">
        <v>90</v>
      </c>
      <c r="CK36" s="256">
        <v>89</v>
      </c>
      <c r="CL36" s="256">
        <v>89</v>
      </c>
      <c r="CM36" s="256">
        <v>89</v>
      </c>
      <c r="CN36" s="256">
        <v>90</v>
      </c>
      <c r="CO36" s="226">
        <v>90</v>
      </c>
      <c r="CP36" s="256">
        <v>35</v>
      </c>
      <c r="CQ36" s="257">
        <v>90</v>
      </c>
      <c r="CR36" s="257">
        <v>20</v>
      </c>
      <c r="CS36" s="226"/>
      <c r="CT36" s="257">
        <v>90</v>
      </c>
      <c r="CU36" s="257">
        <v>90</v>
      </c>
      <c r="CV36" s="257">
        <v>57</v>
      </c>
      <c r="CW36" s="257">
        <v>29</v>
      </c>
      <c r="CX36" s="226">
        <v>88</v>
      </c>
      <c r="CY36" s="257">
        <v>90</v>
      </c>
      <c r="CZ36" s="257">
        <v>90</v>
      </c>
      <c r="DA36" s="257">
        <v>90</v>
      </c>
      <c r="DB36" s="257">
        <v>90</v>
      </c>
      <c r="DC36" s="257">
        <v>90</v>
      </c>
      <c r="DD36" s="257">
        <v>90</v>
      </c>
      <c r="DE36" s="226">
        <v>90</v>
      </c>
      <c r="DF36" s="227">
        <v>89</v>
      </c>
      <c r="DG36" s="226">
        <v>86</v>
      </c>
      <c r="DH36" s="226">
        <v>90</v>
      </c>
      <c r="DI36" s="224"/>
      <c r="DJ36" s="225"/>
      <c r="DK36" s="226" t="s">
        <v>118</v>
      </c>
      <c r="DL36" s="226"/>
      <c r="DM36" s="226"/>
      <c r="DN36" s="226"/>
      <c r="DO36" s="226" t="s">
        <v>118</v>
      </c>
      <c r="DP36" s="226"/>
      <c r="DQ36" s="226" t="s">
        <v>118</v>
      </c>
      <c r="DR36" s="226"/>
      <c r="DS36" s="226"/>
      <c r="DT36" s="226"/>
      <c r="DU36" s="226"/>
      <c r="DV36" s="226" t="s">
        <v>118</v>
      </c>
      <c r="DW36" s="226"/>
      <c r="DX36" s="226" t="s">
        <v>118</v>
      </c>
      <c r="DY36" s="226" t="s">
        <v>119</v>
      </c>
      <c r="DZ36" s="226"/>
      <c r="EA36" s="226"/>
      <c r="EB36" s="226"/>
      <c r="EC36" s="226"/>
      <c r="ED36" s="256" t="s">
        <v>118</v>
      </c>
      <c r="EE36" s="256" t="s">
        <v>118</v>
      </c>
      <c r="EF36" s="256" t="s">
        <v>118</v>
      </c>
      <c r="EG36" s="226"/>
      <c r="EH36" s="226"/>
      <c r="EI36" s="256" t="s">
        <v>119</v>
      </c>
      <c r="EJ36" s="226"/>
      <c r="EK36" s="257" t="s">
        <v>119</v>
      </c>
      <c r="EL36" s="226"/>
      <c r="EM36" s="226"/>
      <c r="EN36" s="226"/>
      <c r="EO36" s="257" t="s">
        <v>118</v>
      </c>
      <c r="EP36" s="257" t="s">
        <v>119</v>
      </c>
      <c r="EQ36" s="227" t="s">
        <v>118</v>
      </c>
      <c r="ER36" s="227"/>
      <c r="ES36" s="227"/>
      <c r="ET36" s="227"/>
      <c r="EU36" s="227"/>
      <c r="EV36" s="226"/>
      <c r="EW36" s="227"/>
      <c r="EX36" s="226"/>
      <c r="EY36" s="227" t="s">
        <v>118</v>
      </c>
      <c r="EZ36" s="226" t="s">
        <v>118</v>
      </c>
      <c r="FA36" s="227"/>
      <c r="FB36" s="149">
        <f t="shared" si="25"/>
        <v>7</v>
      </c>
      <c r="FC36" s="225"/>
      <c r="FD36" s="226"/>
      <c r="FE36" s="250">
        <v>1</v>
      </c>
      <c r="FF36" s="226"/>
      <c r="FG36" s="226"/>
      <c r="FH36" s="225"/>
      <c r="FI36" s="226"/>
      <c r="FJ36" s="225"/>
      <c r="FK36" s="227"/>
      <c r="FL36" s="250">
        <v>1</v>
      </c>
      <c r="FM36" s="226"/>
      <c r="FN36" s="226"/>
      <c r="FO36" s="226"/>
      <c r="FP36" s="226"/>
      <c r="FQ36" s="226"/>
      <c r="FR36" s="226"/>
      <c r="FS36" s="226"/>
      <c r="FT36" s="226"/>
      <c r="FU36" s="226"/>
      <c r="FV36" s="226"/>
      <c r="FW36" s="250">
        <v>1</v>
      </c>
      <c r="FX36" s="226"/>
      <c r="FY36" s="250">
        <v>1</v>
      </c>
      <c r="FZ36" s="226"/>
      <c r="GA36" s="226"/>
      <c r="GB36" s="226"/>
      <c r="GC36" s="226"/>
      <c r="GD36" s="250">
        <v>1</v>
      </c>
      <c r="GE36" s="249" t="s">
        <v>127</v>
      </c>
      <c r="GF36" s="226"/>
      <c r="GG36" s="226"/>
      <c r="GH36" s="226"/>
      <c r="GI36" s="226"/>
      <c r="GJ36" s="226"/>
      <c r="GK36" s="226"/>
      <c r="GL36" s="226"/>
      <c r="GM36" s="226"/>
      <c r="GN36" s="226"/>
      <c r="GO36" s="226"/>
      <c r="GP36" s="247">
        <v>1</v>
      </c>
      <c r="GQ36" s="226"/>
      <c r="GR36" s="226"/>
      <c r="GS36" s="226"/>
      <c r="GT36" s="276">
        <v>1</v>
      </c>
      <c r="GU36" s="225"/>
      <c r="GV36" s="231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2"/>
      <c r="IP36" s="2"/>
    </row>
    <row r="37" spans="1:250" s="152" customFormat="1" ht="12.75">
      <c r="A37" s="204" t="s">
        <v>104</v>
      </c>
      <c r="B37" s="141" t="s">
        <v>67</v>
      </c>
      <c r="C37" s="142">
        <f aca="true" t="shared" si="32" ref="C37:C55">COUNT(BQ37:DH37)</f>
        <v>38</v>
      </c>
      <c r="D37" s="284">
        <f t="shared" si="26"/>
        <v>26</v>
      </c>
      <c r="E37" s="144">
        <f aca="true" t="shared" si="33" ref="E37:E55">COUNTIF(BQ37:DH37,90)</f>
        <v>16</v>
      </c>
      <c r="F37" s="143">
        <f aca="true" t="shared" si="34" ref="F37:F55">COUNTIF(DJ37:FA37,"I")</f>
        <v>12</v>
      </c>
      <c r="G37" s="143">
        <f aca="true" t="shared" si="35" ref="G37:G55">COUNTIF(DJ37:FA37,"E")</f>
        <v>11</v>
      </c>
      <c r="H37" s="144">
        <f aca="true" t="shared" si="36" ref="H37:H57">COUNTIF(BQ37:DH37,"S")</f>
        <v>0</v>
      </c>
      <c r="I37" s="145">
        <f aca="true" t="shared" si="37" ref="I37:I55">SUM(BQ37:DH37)</f>
        <v>2434</v>
      </c>
      <c r="J37" s="146">
        <f t="shared" si="20"/>
        <v>64.05263157894737</v>
      </c>
      <c r="K37" s="146">
        <f>ABS(I37*100/I1)</f>
        <v>61.464646464646464</v>
      </c>
      <c r="L37" s="145">
        <f>K1</f>
        <v>44</v>
      </c>
      <c r="M37" s="279">
        <f t="shared" si="27"/>
        <v>40</v>
      </c>
      <c r="N37" s="280">
        <f t="shared" si="28"/>
        <v>2</v>
      </c>
      <c r="O37" s="279">
        <f t="shared" si="29"/>
        <v>2</v>
      </c>
      <c r="P37" s="279">
        <f t="shared" si="30"/>
        <v>0</v>
      </c>
      <c r="Q37" s="279">
        <f t="shared" si="31"/>
        <v>0</v>
      </c>
      <c r="R37" s="147">
        <f aca="true" t="shared" si="38" ref="R37:R62">COUNTIF(FC37:GT37,1)</f>
        <v>0</v>
      </c>
      <c r="S37" s="144">
        <f aca="true" t="shared" si="39" ref="S37:S62">COUNTIF(FC37:GT37,2)</f>
        <v>0</v>
      </c>
      <c r="T37" s="144">
        <f aca="true" t="shared" si="40" ref="T37:T62">COUNTIF(FC37:GT37,"R")</f>
        <v>0</v>
      </c>
      <c r="U37" s="144">
        <f t="shared" si="24"/>
        <v>0</v>
      </c>
      <c r="V37" s="148">
        <f>GOLS!C36</f>
        <v>5</v>
      </c>
      <c r="W37" s="98"/>
      <c r="X37" s="225" t="s">
        <v>72</v>
      </c>
      <c r="Y37" s="225" t="s">
        <v>72</v>
      </c>
      <c r="Z37" s="225" t="s">
        <v>72</v>
      </c>
      <c r="AA37" s="225" t="s">
        <v>72</v>
      </c>
      <c r="AB37" s="225" t="s">
        <v>72</v>
      </c>
      <c r="AC37" s="225" t="s">
        <v>72</v>
      </c>
      <c r="AD37" s="226" t="s">
        <v>72</v>
      </c>
      <c r="AE37" s="226" t="s">
        <v>84</v>
      </c>
      <c r="AF37" s="225" t="s">
        <v>72</v>
      </c>
      <c r="AG37" s="225" t="s">
        <v>84</v>
      </c>
      <c r="AH37" s="225" t="s">
        <v>72</v>
      </c>
      <c r="AI37" s="226" t="s">
        <v>72</v>
      </c>
      <c r="AJ37" s="226" t="s">
        <v>72</v>
      </c>
      <c r="AK37" s="226" t="s">
        <v>72</v>
      </c>
      <c r="AL37" s="226" t="s">
        <v>72</v>
      </c>
      <c r="AM37" s="226" t="s">
        <v>72</v>
      </c>
      <c r="AN37" s="226" t="s">
        <v>72</v>
      </c>
      <c r="AO37" s="226" t="s">
        <v>84</v>
      </c>
      <c r="AP37" s="226" t="s">
        <v>72</v>
      </c>
      <c r="AQ37" s="226" t="s">
        <v>72</v>
      </c>
      <c r="AR37" s="256" t="s">
        <v>72</v>
      </c>
      <c r="AS37" s="256" t="s">
        <v>72</v>
      </c>
      <c r="AT37" s="256" t="s">
        <v>72</v>
      </c>
      <c r="AU37" s="256" t="s">
        <v>84</v>
      </c>
      <c r="AV37" s="226" t="s">
        <v>84</v>
      </c>
      <c r="AW37" s="256" t="s">
        <v>84</v>
      </c>
      <c r="AX37" s="257" t="s">
        <v>72</v>
      </c>
      <c r="AY37" s="281"/>
      <c r="AZ37" s="257" t="s">
        <v>84</v>
      </c>
      <c r="BA37" s="257" t="s">
        <v>72</v>
      </c>
      <c r="BB37" s="257" t="s">
        <v>84</v>
      </c>
      <c r="BC37" s="281"/>
      <c r="BD37" s="257" t="s">
        <v>85</v>
      </c>
      <c r="BE37" s="226" t="s">
        <v>84</v>
      </c>
      <c r="BF37" s="257" t="s">
        <v>84</v>
      </c>
      <c r="BG37" s="257" t="s">
        <v>85</v>
      </c>
      <c r="BH37" s="257" t="s">
        <v>72</v>
      </c>
      <c r="BI37" s="257" t="s">
        <v>72</v>
      </c>
      <c r="BJ37" s="257" t="s">
        <v>72</v>
      </c>
      <c r="BK37" s="257" t="s">
        <v>72</v>
      </c>
      <c r="BL37" s="226" t="s">
        <v>84</v>
      </c>
      <c r="BM37" s="227" t="s">
        <v>84</v>
      </c>
      <c r="BN37" s="226" t="s">
        <v>84</v>
      </c>
      <c r="BO37" s="226" t="s">
        <v>84</v>
      </c>
      <c r="BP37" s="224"/>
      <c r="BQ37" s="225">
        <v>90</v>
      </c>
      <c r="BR37" s="225">
        <v>90</v>
      </c>
      <c r="BS37" s="225">
        <v>90</v>
      </c>
      <c r="BT37" s="225">
        <v>90</v>
      </c>
      <c r="BU37" s="225">
        <v>90</v>
      </c>
      <c r="BV37" s="225">
        <v>62</v>
      </c>
      <c r="BW37" s="226">
        <v>61</v>
      </c>
      <c r="BX37" s="226">
        <v>45</v>
      </c>
      <c r="BY37" s="225">
        <v>73</v>
      </c>
      <c r="BZ37" s="225">
        <v>33</v>
      </c>
      <c r="CA37" s="225">
        <v>90</v>
      </c>
      <c r="CB37" s="226">
        <v>90</v>
      </c>
      <c r="CC37" s="226">
        <v>90</v>
      </c>
      <c r="CD37" s="226">
        <v>90</v>
      </c>
      <c r="CE37" s="226">
        <v>90</v>
      </c>
      <c r="CF37" s="226">
        <v>90</v>
      </c>
      <c r="CG37" s="226">
        <v>82</v>
      </c>
      <c r="CH37" s="226">
        <v>25</v>
      </c>
      <c r="CI37" s="226">
        <v>90</v>
      </c>
      <c r="CJ37" s="226">
        <v>90</v>
      </c>
      <c r="CK37" s="256">
        <v>78</v>
      </c>
      <c r="CL37" s="256">
        <v>85</v>
      </c>
      <c r="CM37" s="256">
        <v>45</v>
      </c>
      <c r="CN37" s="256">
        <v>45</v>
      </c>
      <c r="CO37" s="226">
        <v>31</v>
      </c>
      <c r="CP37" s="256">
        <v>35</v>
      </c>
      <c r="CQ37" s="257">
        <v>52</v>
      </c>
      <c r="CR37" s="226"/>
      <c r="CS37" s="257">
        <v>31</v>
      </c>
      <c r="CT37" s="257">
        <v>66</v>
      </c>
      <c r="CU37" s="257">
        <v>14</v>
      </c>
      <c r="CV37" s="226"/>
      <c r="CW37" s="226"/>
      <c r="CX37" s="226"/>
      <c r="CY37" s="226">
        <v>28</v>
      </c>
      <c r="CZ37" s="226"/>
      <c r="DA37" s="257">
        <v>90</v>
      </c>
      <c r="DB37" s="257">
        <v>90</v>
      </c>
      <c r="DC37" s="257">
        <v>90</v>
      </c>
      <c r="DD37" s="257">
        <v>66</v>
      </c>
      <c r="DE37" s="226">
        <v>14</v>
      </c>
      <c r="DF37" s="227"/>
      <c r="DG37" s="226">
        <v>4</v>
      </c>
      <c r="DH37" s="226">
        <v>19</v>
      </c>
      <c r="DI37" s="224"/>
      <c r="DJ37" s="225"/>
      <c r="DK37" s="226"/>
      <c r="DL37" s="226" t="s">
        <v>118</v>
      </c>
      <c r="DM37" s="226"/>
      <c r="DN37" s="226"/>
      <c r="DO37" s="226" t="s">
        <v>118</v>
      </c>
      <c r="DP37" s="226" t="s">
        <v>118</v>
      </c>
      <c r="DQ37" s="226" t="s">
        <v>119</v>
      </c>
      <c r="DR37" s="226" t="s">
        <v>118</v>
      </c>
      <c r="DS37" s="226" t="s">
        <v>119</v>
      </c>
      <c r="DT37" s="226"/>
      <c r="DU37" s="226"/>
      <c r="DV37" s="226"/>
      <c r="DW37" s="226"/>
      <c r="DX37" s="226"/>
      <c r="DY37" s="226"/>
      <c r="DZ37" s="256" t="s">
        <v>118</v>
      </c>
      <c r="EA37" s="256" t="s">
        <v>118</v>
      </c>
      <c r="EB37" s="226"/>
      <c r="EC37" s="226"/>
      <c r="ED37" s="256" t="s">
        <v>118</v>
      </c>
      <c r="EE37" s="256" t="s">
        <v>118</v>
      </c>
      <c r="EF37" s="256" t="s">
        <v>118</v>
      </c>
      <c r="EG37" s="256" t="s">
        <v>119</v>
      </c>
      <c r="EH37" s="226" t="s">
        <v>119</v>
      </c>
      <c r="EI37" s="256" t="s">
        <v>119</v>
      </c>
      <c r="EJ37" s="257" t="s">
        <v>118</v>
      </c>
      <c r="EK37" s="226"/>
      <c r="EL37" s="257" t="s">
        <v>119</v>
      </c>
      <c r="EM37" s="257" t="s">
        <v>118</v>
      </c>
      <c r="EN37" s="257" t="s">
        <v>119</v>
      </c>
      <c r="EO37" s="226"/>
      <c r="EP37" s="226"/>
      <c r="EQ37" s="227"/>
      <c r="ER37" s="259" t="s">
        <v>119</v>
      </c>
      <c r="ES37" s="227"/>
      <c r="ET37" s="227"/>
      <c r="EU37" s="227"/>
      <c r="EV37" s="226"/>
      <c r="EW37" s="259" t="s">
        <v>118</v>
      </c>
      <c r="EX37" s="226" t="s">
        <v>119</v>
      </c>
      <c r="EY37" s="227"/>
      <c r="EZ37" s="226" t="s">
        <v>119</v>
      </c>
      <c r="FA37" s="259" t="s">
        <v>119</v>
      </c>
      <c r="FB37" s="149">
        <f aca="true" t="shared" si="41" ref="FB37:FB62">SUM(FC37:GT37)</f>
        <v>0</v>
      </c>
      <c r="FC37" s="225"/>
      <c r="FD37" s="226"/>
      <c r="FE37" s="226"/>
      <c r="FF37" s="226"/>
      <c r="FG37" s="226"/>
      <c r="FH37" s="226"/>
      <c r="FI37" s="226"/>
      <c r="FJ37" s="226"/>
      <c r="FK37" s="226"/>
      <c r="FL37" s="226"/>
      <c r="FM37" s="226"/>
      <c r="FN37" s="226"/>
      <c r="FO37" s="226"/>
      <c r="FP37" s="226"/>
      <c r="FQ37" s="226"/>
      <c r="FR37" s="226"/>
      <c r="FS37" s="226"/>
      <c r="FT37" s="226"/>
      <c r="FU37" s="226"/>
      <c r="FV37" s="226"/>
      <c r="FW37" s="226"/>
      <c r="FX37" s="226"/>
      <c r="FY37" s="226"/>
      <c r="FZ37" s="226"/>
      <c r="GA37" s="226"/>
      <c r="GB37" s="226"/>
      <c r="GC37" s="226"/>
      <c r="GD37" s="226"/>
      <c r="GE37" s="226"/>
      <c r="GF37" s="226"/>
      <c r="GG37" s="226"/>
      <c r="GH37" s="226"/>
      <c r="GI37" s="226"/>
      <c r="GJ37" s="226"/>
      <c r="GK37" s="226"/>
      <c r="GL37" s="226"/>
      <c r="GM37" s="226"/>
      <c r="GN37" s="226"/>
      <c r="GO37" s="226"/>
      <c r="GP37" s="226"/>
      <c r="GQ37" s="226"/>
      <c r="GR37" s="226"/>
      <c r="GS37" s="226"/>
      <c r="GT37" s="231"/>
      <c r="GU37" s="225"/>
      <c r="GV37" s="231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2"/>
      <c r="IP37" s="2"/>
    </row>
    <row r="38" spans="1:250" s="152" customFormat="1" ht="12.75">
      <c r="A38" s="205" t="s">
        <v>74</v>
      </c>
      <c r="B38" s="141" t="s">
        <v>67</v>
      </c>
      <c r="C38" s="142">
        <f t="shared" si="32"/>
        <v>0</v>
      </c>
      <c r="D38" s="284">
        <f t="shared" si="26"/>
        <v>0</v>
      </c>
      <c r="E38" s="144">
        <f t="shared" si="33"/>
        <v>0</v>
      </c>
      <c r="F38" s="143">
        <f t="shared" si="34"/>
        <v>0</v>
      </c>
      <c r="G38" s="143">
        <f t="shared" si="35"/>
        <v>0</v>
      </c>
      <c r="H38" s="144">
        <f t="shared" si="36"/>
        <v>0</v>
      </c>
      <c r="I38" s="145">
        <f t="shared" si="37"/>
        <v>0</v>
      </c>
      <c r="J38" s="146" t="e">
        <f t="shared" si="20"/>
        <v>#DIV/0!</v>
      </c>
      <c r="K38" s="146">
        <f>ABS(I38*100/I1)</f>
        <v>0</v>
      </c>
      <c r="L38" s="145"/>
      <c r="M38" s="279">
        <f t="shared" si="27"/>
        <v>0</v>
      </c>
      <c r="N38" s="279">
        <f t="shared" si="28"/>
        <v>0</v>
      </c>
      <c r="O38" s="279">
        <f t="shared" si="29"/>
        <v>0</v>
      </c>
      <c r="P38" s="279">
        <f t="shared" si="30"/>
        <v>0</v>
      </c>
      <c r="Q38" s="279">
        <f t="shared" si="31"/>
        <v>0</v>
      </c>
      <c r="R38" s="147">
        <f t="shared" si="38"/>
        <v>0</v>
      </c>
      <c r="S38" s="144">
        <f t="shared" si="39"/>
        <v>0</v>
      </c>
      <c r="T38" s="144">
        <f t="shared" si="40"/>
        <v>0</v>
      </c>
      <c r="U38" s="144">
        <f t="shared" si="24"/>
        <v>0</v>
      </c>
      <c r="V38" s="148">
        <f>GOLS!C37</f>
        <v>1</v>
      </c>
      <c r="W38" s="98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7"/>
      <c r="BN38" s="226"/>
      <c r="BO38" s="252"/>
      <c r="BP38" s="224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6"/>
      <c r="CC38" s="226"/>
      <c r="CD38" s="226"/>
      <c r="CE38" s="226"/>
      <c r="CF38" s="226"/>
      <c r="CG38" s="226"/>
      <c r="CH38" s="226"/>
      <c r="CI38" s="226"/>
      <c r="CJ38" s="226"/>
      <c r="CK38" s="25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  <c r="CY38" s="227"/>
      <c r="CZ38" s="226"/>
      <c r="DA38" s="226"/>
      <c r="DB38" s="226"/>
      <c r="DC38" s="226"/>
      <c r="DD38" s="226"/>
      <c r="DE38" s="226"/>
      <c r="DF38" s="226"/>
      <c r="DG38" s="226"/>
      <c r="DH38" s="226"/>
      <c r="DI38" s="224"/>
      <c r="DJ38" s="225"/>
      <c r="DK38" s="226"/>
      <c r="DL38" s="226"/>
      <c r="DM38" s="226"/>
      <c r="DN38" s="226"/>
      <c r="DO38" s="226"/>
      <c r="DP38" s="226"/>
      <c r="DQ38" s="226"/>
      <c r="DR38" s="226"/>
      <c r="DS38" s="226"/>
      <c r="DT38" s="226"/>
      <c r="DU38" s="226"/>
      <c r="DV38" s="226"/>
      <c r="DW38" s="226"/>
      <c r="DX38" s="226"/>
      <c r="DY38" s="226"/>
      <c r="DZ38" s="226"/>
      <c r="EA38" s="226"/>
      <c r="EB38" s="226"/>
      <c r="EC38" s="226"/>
      <c r="ED38" s="256"/>
      <c r="EE38" s="226"/>
      <c r="EF38" s="226"/>
      <c r="EG38" s="226"/>
      <c r="EH38" s="226"/>
      <c r="EI38" s="226"/>
      <c r="EJ38" s="226"/>
      <c r="EK38" s="226"/>
      <c r="EL38" s="226"/>
      <c r="EM38" s="226"/>
      <c r="EN38" s="226"/>
      <c r="EO38" s="226"/>
      <c r="EP38" s="226"/>
      <c r="EQ38" s="227"/>
      <c r="ER38" s="227"/>
      <c r="ES38" s="227"/>
      <c r="ET38" s="227"/>
      <c r="EU38" s="227"/>
      <c r="EV38" s="226"/>
      <c r="EW38" s="227"/>
      <c r="EX38" s="226"/>
      <c r="EY38" s="227"/>
      <c r="EZ38" s="226"/>
      <c r="FA38" s="227"/>
      <c r="FB38" s="149">
        <f t="shared" si="41"/>
        <v>0</v>
      </c>
      <c r="FC38" s="225"/>
      <c r="FD38" s="226"/>
      <c r="FE38" s="226"/>
      <c r="FF38" s="226"/>
      <c r="FG38" s="226"/>
      <c r="FH38" s="226"/>
      <c r="FI38" s="226"/>
      <c r="FJ38" s="226"/>
      <c r="FK38" s="226"/>
      <c r="FL38" s="226"/>
      <c r="FM38" s="226"/>
      <c r="FN38" s="226"/>
      <c r="FO38" s="226"/>
      <c r="FP38" s="226"/>
      <c r="FQ38" s="226"/>
      <c r="FR38" s="226"/>
      <c r="FS38" s="226"/>
      <c r="FT38" s="226"/>
      <c r="FU38" s="226"/>
      <c r="FV38" s="226"/>
      <c r="FW38" s="226"/>
      <c r="FX38" s="226"/>
      <c r="FY38" s="226"/>
      <c r="FZ38" s="226"/>
      <c r="GA38" s="226"/>
      <c r="GB38" s="226"/>
      <c r="GC38" s="226"/>
      <c r="GD38" s="226"/>
      <c r="GE38" s="226"/>
      <c r="GF38" s="226"/>
      <c r="GG38" s="226"/>
      <c r="GH38" s="226"/>
      <c r="GI38" s="226"/>
      <c r="GJ38" s="226"/>
      <c r="GK38" s="226"/>
      <c r="GL38" s="226"/>
      <c r="GM38" s="260"/>
      <c r="GN38" s="226"/>
      <c r="GO38" s="226"/>
      <c r="GP38" s="226"/>
      <c r="GQ38" s="226"/>
      <c r="GR38" s="226"/>
      <c r="GS38" s="226"/>
      <c r="GT38" s="231"/>
      <c r="GU38" s="225"/>
      <c r="GV38" s="231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2"/>
      <c r="IP38" s="2"/>
    </row>
    <row r="39" spans="1:250" s="152" customFormat="1" ht="12.75">
      <c r="A39" s="204" t="s">
        <v>154</v>
      </c>
      <c r="B39" s="141" t="s">
        <v>67</v>
      </c>
      <c r="C39" s="142">
        <f t="shared" si="32"/>
        <v>1</v>
      </c>
      <c r="D39" s="284">
        <f t="shared" si="26"/>
        <v>0</v>
      </c>
      <c r="E39" s="144">
        <f t="shared" si="33"/>
        <v>0</v>
      </c>
      <c r="F39" s="143">
        <f t="shared" si="34"/>
        <v>0</v>
      </c>
      <c r="G39" s="143">
        <f t="shared" si="35"/>
        <v>1</v>
      </c>
      <c r="H39" s="144">
        <f t="shared" si="36"/>
        <v>0</v>
      </c>
      <c r="I39" s="145">
        <f t="shared" si="37"/>
        <v>1</v>
      </c>
      <c r="J39" s="146">
        <f t="shared" si="20"/>
        <v>1</v>
      </c>
      <c r="K39" s="146">
        <f>ABS(I39*100/I1)</f>
        <v>0.025252525252525252</v>
      </c>
      <c r="L39" s="145">
        <v>2</v>
      </c>
      <c r="M39" s="279">
        <f t="shared" si="27"/>
        <v>2</v>
      </c>
      <c r="N39" s="279">
        <f t="shared" si="28"/>
        <v>0</v>
      </c>
      <c r="O39" s="279">
        <f t="shared" si="29"/>
        <v>0</v>
      </c>
      <c r="P39" s="279">
        <f t="shared" si="30"/>
        <v>0</v>
      </c>
      <c r="Q39" s="279">
        <f t="shared" si="31"/>
        <v>0</v>
      </c>
      <c r="R39" s="147">
        <f t="shared" si="38"/>
        <v>0</v>
      </c>
      <c r="S39" s="144">
        <f t="shared" si="39"/>
        <v>0</v>
      </c>
      <c r="T39" s="144">
        <f t="shared" si="40"/>
        <v>0</v>
      </c>
      <c r="U39" s="144">
        <f t="shared" si="24"/>
        <v>0</v>
      </c>
      <c r="V39" s="148">
        <f>GOLS!C38</f>
        <v>0</v>
      </c>
      <c r="W39" s="98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56" t="s">
        <v>84</v>
      </c>
      <c r="AS39" s="226"/>
      <c r="AT39" s="226"/>
      <c r="AU39" s="226"/>
      <c r="AV39" s="226"/>
      <c r="AW39" s="226"/>
      <c r="AX39" s="226"/>
      <c r="AY39" s="226"/>
      <c r="AZ39" s="226"/>
      <c r="BA39" s="257" t="s">
        <v>84</v>
      </c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7"/>
      <c r="BN39" s="226"/>
      <c r="BO39" s="252"/>
      <c r="BP39" s="224"/>
      <c r="BQ39" s="225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>
        <v>1</v>
      </c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7"/>
      <c r="CZ39" s="226"/>
      <c r="DA39" s="227"/>
      <c r="DB39" s="226"/>
      <c r="DC39" s="226"/>
      <c r="DD39" s="226"/>
      <c r="DE39" s="226"/>
      <c r="DF39" s="226"/>
      <c r="DG39" s="226"/>
      <c r="DH39" s="226"/>
      <c r="DI39" s="224"/>
      <c r="DJ39" s="225"/>
      <c r="DK39" s="226"/>
      <c r="DL39" s="226"/>
      <c r="DM39" s="226"/>
      <c r="DN39" s="226"/>
      <c r="DO39" s="226"/>
      <c r="DP39" s="226"/>
      <c r="DQ39" s="226"/>
      <c r="DR39" s="226"/>
      <c r="DS39" s="226"/>
      <c r="DT39" s="226"/>
      <c r="DU39" s="226"/>
      <c r="DV39" s="226"/>
      <c r="DW39" s="226"/>
      <c r="DX39" s="226"/>
      <c r="DY39" s="226"/>
      <c r="DZ39" s="226"/>
      <c r="EA39" s="226"/>
      <c r="EB39" s="226"/>
      <c r="EC39" s="226"/>
      <c r="ED39" s="256" t="s">
        <v>119</v>
      </c>
      <c r="EE39" s="226"/>
      <c r="EF39" s="226"/>
      <c r="EG39" s="226"/>
      <c r="EH39" s="226"/>
      <c r="EI39" s="226"/>
      <c r="EJ39" s="226"/>
      <c r="EK39" s="226"/>
      <c r="EL39" s="226"/>
      <c r="EM39" s="226"/>
      <c r="EN39" s="226"/>
      <c r="EO39" s="226"/>
      <c r="EP39" s="226"/>
      <c r="EQ39" s="227"/>
      <c r="ER39" s="227"/>
      <c r="ES39" s="227"/>
      <c r="ET39" s="227"/>
      <c r="EU39" s="227"/>
      <c r="EV39" s="226"/>
      <c r="EW39" s="227"/>
      <c r="EX39" s="226"/>
      <c r="EY39" s="227"/>
      <c r="EZ39" s="226"/>
      <c r="FA39" s="227"/>
      <c r="FB39" s="149">
        <f t="shared" si="41"/>
        <v>0</v>
      </c>
      <c r="FC39" s="225"/>
      <c r="FD39" s="226"/>
      <c r="FE39" s="226"/>
      <c r="FF39" s="226"/>
      <c r="FG39" s="226"/>
      <c r="FH39" s="226"/>
      <c r="FI39" s="226"/>
      <c r="FJ39" s="226"/>
      <c r="FK39" s="226"/>
      <c r="FL39" s="226"/>
      <c r="FM39" s="226"/>
      <c r="FN39" s="226"/>
      <c r="FO39" s="226"/>
      <c r="FP39" s="226"/>
      <c r="FQ39" s="226"/>
      <c r="FR39" s="226"/>
      <c r="FS39" s="226"/>
      <c r="FT39" s="226"/>
      <c r="FU39" s="226"/>
      <c r="FV39" s="226"/>
      <c r="FW39" s="226"/>
      <c r="FX39" s="226"/>
      <c r="FY39" s="226"/>
      <c r="FZ39" s="226"/>
      <c r="GA39" s="226"/>
      <c r="GB39" s="226"/>
      <c r="GC39" s="226"/>
      <c r="GD39" s="226"/>
      <c r="GE39" s="226"/>
      <c r="GF39" s="226"/>
      <c r="GG39" s="226"/>
      <c r="GH39" s="226"/>
      <c r="GI39" s="226"/>
      <c r="GJ39" s="226"/>
      <c r="GK39" s="226"/>
      <c r="GL39" s="226"/>
      <c r="GM39" s="226"/>
      <c r="GN39" s="226"/>
      <c r="GO39" s="226"/>
      <c r="GP39" s="226"/>
      <c r="GQ39" s="226"/>
      <c r="GR39" s="226"/>
      <c r="GS39" s="226"/>
      <c r="GT39" s="231"/>
      <c r="GU39" s="225"/>
      <c r="GV39" s="231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2"/>
      <c r="IP39" s="2"/>
    </row>
    <row r="40" spans="1:204" ht="12.75" hidden="1">
      <c r="A40" s="204"/>
      <c r="B40" s="141" t="s">
        <v>67</v>
      </c>
      <c r="C40" s="142">
        <f t="shared" si="32"/>
        <v>0</v>
      </c>
      <c r="D40" s="17">
        <f t="shared" si="26"/>
        <v>0</v>
      </c>
      <c r="E40" s="144">
        <f t="shared" si="33"/>
        <v>0</v>
      </c>
      <c r="F40" s="143">
        <f t="shared" si="34"/>
        <v>0</v>
      </c>
      <c r="G40" s="143">
        <f t="shared" si="35"/>
        <v>0</v>
      </c>
      <c r="H40" s="144">
        <f t="shared" si="36"/>
        <v>0</v>
      </c>
      <c r="I40" s="145">
        <f t="shared" si="37"/>
        <v>0</v>
      </c>
      <c r="J40" s="146" t="e">
        <f aca="true" t="shared" si="42" ref="J40:J51">ABS(I40/C40)</f>
        <v>#DIV/0!</v>
      </c>
      <c r="K40" s="146">
        <f>ABS(I40*100/I1)</f>
        <v>0</v>
      </c>
      <c r="L40" s="145">
        <f>K1-34</f>
        <v>10</v>
      </c>
      <c r="M40" s="145">
        <f>COUNTIF(X40:BM40,"C")+COUNTIF(X40:BM40,"T")</f>
        <v>0</v>
      </c>
      <c r="N40" s="145">
        <f aca="true" t="shared" si="43" ref="N40:N51">SUM(O40:Q40)</f>
        <v>0</v>
      </c>
      <c r="O40" s="145">
        <f aca="true" t="shared" si="44" ref="O40:O55">COUNTIF(X40:BM40,"DT")</f>
        <v>0</v>
      </c>
      <c r="P40" s="145">
        <f aca="true" t="shared" si="45" ref="P40:P55">COUNTIF(X40:BM40,"L")</f>
        <v>0</v>
      </c>
      <c r="Q40" s="145">
        <f aca="true" t="shared" si="46" ref="Q40:Q55">COUNTIF(X40:BM40,"S")</f>
        <v>0</v>
      </c>
      <c r="R40" s="147">
        <f t="shared" si="38"/>
        <v>0</v>
      </c>
      <c r="S40" s="144">
        <f t="shared" si="39"/>
        <v>0</v>
      </c>
      <c r="T40" s="144">
        <f t="shared" si="40"/>
        <v>0</v>
      </c>
      <c r="U40" s="144">
        <f aca="true" t="shared" si="47" ref="U40:U51">SUM(S40:T40)</f>
        <v>0</v>
      </c>
      <c r="V40" s="148">
        <f>GOLS!C39</f>
        <v>0</v>
      </c>
      <c r="W40" s="98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7"/>
      <c r="BN40" s="226"/>
      <c r="BO40" s="252"/>
      <c r="BP40" s="224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  <c r="DE40" s="225"/>
      <c r="DF40" s="225"/>
      <c r="DG40" s="225"/>
      <c r="DH40" s="225"/>
      <c r="DI40" s="224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225"/>
      <c r="EM40" s="225"/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149">
        <f t="shared" si="41"/>
        <v>0</v>
      </c>
      <c r="FC40" s="225"/>
      <c r="FD40" s="225"/>
      <c r="FE40" s="225"/>
      <c r="FF40" s="225"/>
      <c r="FG40" s="225"/>
      <c r="FH40" s="225"/>
      <c r="FI40" s="225"/>
      <c r="FJ40" s="225"/>
      <c r="FK40" s="225"/>
      <c r="FL40" s="225"/>
      <c r="FM40" s="225"/>
      <c r="FN40" s="225"/>
      <c r="FO40" s="225"/>
      <c r="FP40" s="225"/>
      <c r="FQ40" s="225"/>
      <c r="FR40" s="225"/>
      <c r="FS40" s="225"/>
      <c r="FT40" s="225"/>
      <c r="FU40" s="225"/>
      <c r="FV40" s="225"/>
      <c r="FW40" s="225"/>
      <c r="FX40" s="225"/>
      <c r="FY40" s="225"/>
      <c r="FZ40" s="225"/>
      <c r="GA40" s="225"/>
      <c r="GB40" s="225"/>
      <c r="GC40" s="225"/>
      <c r="GD40" s="225"/>
      <c r="GE40" s="225"/>
      <c r="GF40" s="225"/>
      <c r="GG40" s="225"/>
      <c r="GH40" s="225"/>
      <c r="GI40" s="225"/>
      <c r="GJ40" s="225"/>
      <c r="GK40" s="225"/>
      <c r="GL40" s="226"/>
      <c r="GM40" s="225"/>
      <c r="GN40" s="225"/>
      <c r="GO40" s="225"/>
      <c r="GP40" s="225"/>
      <c r="GQ40" s="225"/>
      <c r="GR40" s="225"/>
      <c r="GS40" s="225"/>
      <c r="GT40" s="231"/>
      <c r="GU40" s="225"/>
      <c r="GV40" s="231"/>
    </row>
    <row r="41" spans="1:204" ht="13.5" customHeight="1" hidden="1">
      <c r="A41" s="205"/>
      <c r="B41" s="141"/>
      <c r="C41" s="142">
        <f t="shared" si="32"/>
        <v>0</v>
      </c>
      <c r="D41" s="17">
        <f t="shared" si="26"/>
        <v>0</v>
      </c>
      <c r="E41" s="144">
        <f t="shared" si="33"/>
        <v>0</v>
      </c>
      <c r="F41" s="143">
        <f t="shared" si="34"/>
        <v>0</v>
      </c>
      <c r="G41" s="143">
        <f t="shared" si="35"/>
        <v>0</v>
      </c>
      <c r="H41" s="144">
        <f t="shared" si="36"/>
        <v>0</v>
      </c>
      <c r="I41" s="145">
        <f t="shared" si="37"/>
        <v>0</v>
      </c>
      <c r="J41" s="146" t="e">
        <f t="shared" si="42"/>
        <v>#DIV/0!</v>
      </c>
      <c r="K41" s="146">
        <f>ABS(I41*100/I1)</f>
        <v>0</v>
      </c>
      <c r="L41" s="145">
        <f>K1</f>
        <v>44</v>
      </c>
      <c r="M41" s="145">
        <f>COUNTIF(X41:BM41,"C")+COUNTIF(X41:BM41,"T")</f>
        <v>0</v>
      </c>
      <c r="N41" s="145">
        <f t="shared" si="43"/>
        <v>0</v>
      </c>
      <c r="O41" s="145">
        <f t="shared" si="44"/>
        <v>0</v>
      </c>
      <c r="P41" s="145">
        <f t="shared" si="45"/>
        <v>0</v>
      </c>
      <c r="Q41" s="145">
        <f t="shared" si="46"/>
        <v>0</v>
      </c>
      <c r="R41" s="147">
        <f t="shared" si="38"/>
        <v>0</v>
      </c>
      <c r="S41" s="144">
        <f t="shared" si="39"/>
        <v>0</v>
      </c>
      <c r="T41" s="144">
        <f t="shared" si="40"/>
        <v>0</v>
      </c>
      <c r="U41" s="144">
        <f t="shared" si="47"/>
        <v>0</v>
      </c>
      <c r="V41" s="148">
        <f>GOLS!C40</f>
        <v>0</v>
      </c>
      <c r="W41" s="98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7"/>
      <c r="BN41" s="226"/>
      <c r="BO41" s="252"/>
      <c r="BP41" s="224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4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149">
        <f t="shared" si="41"/>
        <v>0</v>
      </c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225"/>
      <c r="FQ41" s="225"/>
      <c r="FR41" s="225"/>
      <c r="FS41" s="225"/>
      <c r="FT41" s="225"/>
      <c r="FU41" s="225"/>
      <c r="FV41" s="225"/>
      <c r="FW41" s="225"/>
      <c r="FX41" s="225"/>
      <c r="FY41" s="225"/>
      <c r="FZ41" s="225"/>
      <c r="GA41" s="225"/>
      <c r="GB41" s="225"/>
      <c r="GC41" s="225"/>
      <c r="GD41" s="225"/>
      <c r="GE41" s="225"/>
      <c r="GF41" s="225"/>
      <c r="GG41" s="225"/>
      <c r="GH41" s="225"/>
      <c r="GI41" s="225"/>
      <c r="GJ41" s="225"/>
      <c r="GK41" s="225"/>
      <c r="GL41" s="225"/>
      <c r="GM41" s="225"/>
      <c r="GN41" s="225"/>
      <c r="GO41" s="225"/>
      <c r="GP41" s="225"/>
      <c r="GQ41" s="225"/>
      <c r="GR41" s="225"/>
      <c r="GS41" s="225"/>
      <c r="GT41" s="231"/>
      <c r="GU41" s="225"/>
      <c r="GV41" s="231"/>
    </row>
    <row r="42" spans="1:250" s="151" customFormat="1" ht="12.75" hidden="1">
      <c r="A42" s="202"/>
      <c r="B42" s="141"/>
      <c r="C42" s="142">
        <f t="shared" si="32"/>
        <v>0</v>
      </c>
      <c r="D42" s="17">
        <f t="shared" si="26"/>
        <v>0</v>
      </c>
      <c r="E42" s="144">
        <f t="shared" si="33"/>
        <v>0</v>
      </c>
      <c r="F42" s="143">
        <f t="shared" si="34"/>
        <v>0</v>
      </c>
      <c r="G42" s="143">
        <f t="shared" si="35"/>
        <v>0</v>
      </c>
      <c r="H42" s="144">
        <f t="shared" si="36"/>
        <v>0</v>
      </c>
      <c r="I42" s="145">
        <f t="shared" si="37"/>
        <v>0</v>
      </c>
      <c r="J42" s="146" t="e">
        <f t="shared" si="42"/>
        <v>#DIV/0!</v>
      </c>
      <c r="K42" s="146">
        <f>ABS(I42*100/I1)</f>
        <v>0</v>
      </c>
      <c r="L42" s="145">
        <f>K1</f>
        <v>44</v>
      </c>
      <c r="M42" s="145">
        <f>COUNTIF(X42:BM42,"C")+COUNTIF(X42:BM42,"T")</f>
        <v>0</v>
      </c>
      <c r="N42" s="145">
        <f t="shared" si="43"/>
        <v>0</v>
      </c>
      <c r="O42" s="145">
        <f t="shared" si="44"/>
        <v>0</v>
      </c>
      <c r="P42" s="145">
        <f t="shared" si="45"/>
        <v>0</v>
      </c>
      <c r="Q42" s="145">
        <f t="shared" si="46"/>
        <v>0</v>
      </c>
      <c r="R42" s="147">
        <f t="shared" si="38"/>
        <v>0</v>
      </c>
      <c r="S42" s="144">
        <f t="shared" si="39"/>
        <v>0</v>
      </c>
      <c r="T42" s="144">
        <f t="shared" si="40"/>
        <v>0</v>
      </c>
      <c r="U42" s="144">
        <f t="shared" si="47"/>
        <v>0</v>
      </c>
      <c r="V42" s="148">
        <f>GOLS!C41</f>
        <v>0</v>
      </c>
      <c r="W42" s="98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6"/>
      <c r="BN42" s="234"/>
      <c r="BO42" s="253"/>
      <c r="BP42" s="235"/>
      <c r="BQ42" s="233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4"/>
      <c r="CM42" s="234"/>
      <c r="CN42" s="234"/>
      <c r="CO42" s="234"/>
      <c r="CP42" s="234"/>
      <c r="CQ42" s="234"/>
      <c r="CR42" s="234"/>
      <c r="CS42" s="234"/>
      <c r="CT42" s="234"/>
      <c r="CU42" s="234"/>
      <c r="CV42" s="234"/>
      <c r="CW42" s="234"/>
      <c r="CX42" s="234"/>
      <c r="CY42" s="234"/>
      <c r="CZ42" s="234"/>
      <c r="DA42" s="234"/>
      <c r="DB42" s="234"/>
      <c r="DC42" s="234"/>
      <c r="DD42" s="234"/>
      <c r="DE42" s="234"/>
      <c r="DF42" s="234"/>
      <c r="DG42" s="234"/>
      <c r="DH42" s="234"/>
      <c r="DI42" s="235"/>
      <c r="DJ42" s="233"/>
      <c r="DK42" s="234"/>
      <c r="DL42" s="234"/>
      <c r="DM42" s="234"/>
      <c r="DN42" s="234"/>
      <c r="DO42" s="234"/>
      <c r="DP42" s="234"/>
      <c r="DQ42" s="234"/>
      <c r="DR42" s="234"/>
      <c r="DS42" s="234"/>
      <c r="DT42" s="234"/>
      <c r="DU42" s="234"/>
      <c r="DV42" s="234"/>
      <c r="DW42" s="234"/>
      <c r="DX42" s="234"/>
      <c r="DY42" s="234"/>
      <c r="DZ42" s="234"/>
      <c r="EA42" s="234"/>
      <c r="EB42" s="234"/>
      <c r="EC42" s="234"/>
      <c r="ED42" s="234"/>
      <c r="EE42" s="234"/>
      <c r="EF42" s="234"/>
      <c r="EG42" s="234"/>
      <c r="EH42" s="234"/>
      <c r="EI42" s="234"/>
      <c r="EJ42" s="234"/>
      <c r="EK42" s="234"/>
      <c r="EL42" s="234"/>
      <c r="EM42" s="234"/>
      <c r="EN42" s="234"/>
      <c r="EO42" s="234"/>
      <c r="EP42" s="234"/>
      <c r="EQ42" s="236"/>
      <c r="ER42" s="236"/>
      <c r="ES42" s="236"/>
      <c r="ET42" s="236"/>
      <c r="EU42" s="236"/>
      <c r="EV42" s="234"/>
      <c r="EW42" s="236"/>
      <c r="EX42" s="234"/>
      <c r="EY42" s="236"/>
      <c r="EZ42" s="234"/>
      <c r="FA42" s="236"/>
      <c r="FB42" s="149">
        <f t="shared" si="41"/>
        <v>0</v>
      </c>
      <c r="FC42" s="225"/>
      <c r="FD42" s="226"/>
      <c r="FE42" s="226"/>
      <c r="FF42" s="226"/>
      <c r="FG42" s="226"/>
      <c r="FH42" s="226"/>
      <c r="FI42" s="226"/>
      <c r="FJ42" s="226"/>
      <c r="FK42" s="226"/>
      <c r="FL42" s="226"/>
      <c r="FM42" s="226"/>
      <c r="FN42" s="226"/>
      <c r="FO42" s="226"/>
      <c r="FP42" s="226"/>
      <c r="FQ42" s="226"/>
      <c r="FR42" s="226"/>
      <c r="FS42" s="226"/>
      <c r="FT42" s="226"/>
      <c r="FU42" s="226"/>
      <c r="FV42" s="226"/>
      <c r="FW42" s="226"/>
      <c r="FX42" s="226"/>
      <c r="FY42" s="226"/>
      <c r="FZ42" s="226"/>
      <c r="GA42" s="226"/>
      <c r="GB42" s="226"/>
      <c r="GC42" s="226"/>
      <c r="GD42" s="226"/>
      <c r="GE42" s="226"/>
      <c r="GF42" s="226"/>
      <c r="GG42" s="226"/>
      <c r="GH42" s="226"/>
      <c r="GI42" s="226"/>
      <c r="GJ42" s="226"/>
      <c r="GK42" s="226"/>
      <c r="GL42" s="226"/>
      <c r="GM42" s="226"/>
      <c r="GN42" s="226"/>
      <c r="GO42" s="226"/>
      <c r="GP42" s="226"/>
      <c r="GQ42" s="226"/>
      <c r="GR42" s="226"/>
      <c r="GS42" s="226"/>
      <c r="GT42" s="231"/>
      <c r="GU42" s="225"/>
      <c r="GV42" s="23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</row>
    <row r="43" spans="1:204" ht="12.75" hidden="1">
      <c r="A43" s="200"/>
      <c r="B43" s="75"/>
      <c r="C43" s="23">
        <f t="shared" si="32"/>
        <v>0</v>
      </c>
      <c r="D43" s="17">
        <f t="shared" si="26"/>
        <v>0</v>
      </c>
      <c r="E43" s="68">
        <f t="shared" si="33"/>
        <v>0</v>
      </c>
      <c r="F43" s="17">
        <f t="shared" si="34"/>
        <v>0</v>
      </c>
      <c r="G43" s="17">
        <f t="shared" si="35"/>
        <v>0</v>
      </c>
      <c r="H43" s="68">
        <f t="shared" si="36"/>
        <v>0</v>
      </c>
      <c r="I43" s="69">
        <f t="shared" si="37"/>
        <v>0</v>
      </c>
      <c r="J43" s="70" t="e">
        <f t="shared" si="42"/>
        <v>#DIV/0!</v>
      </c>
      <c r="K43" s="70">
        <f>ABS(I43*100/I5)</f>
        <v>0</v>
      </c>
      <c r="L43" s="69">
        <f>K1</f>
        <v>44</v>
      </c>
      <c r="M43" s="69">
        <f>COUNTIF(X43:BM43,"C")+COUNTIF(X43:BM43,"T")</f>
        <v>0</v>
      </c>
      <c r="N43" s="69">
        <f t="shared" si="43"/>
        <v>0</v>
      </c>
      <c r="O43" s="69">
        <f t="shared" si="44"/>
        <v>0</v>
      </c>
      <c r="P43" s="69">
        <f t="shared" si="45"/>
        <v>0</v>
      </c>
      <c r="Q43" s="69">
        <f t="shared" si="46"/>
        <v>0</v>
      </c>
      <c r="R43" s="71">
        <f t="shared" si="38"/>
        <v>0</v>
      </c>
      <c r="S43" s="68">
        <f t="shared" si="39"/>
        <v>0</v>
      </c>
      <c r="T43" s="68">
        <f t="shared" si="40"/>
        <v>0</v>
      </c>
      <c r="U43" s="68">
        <f t="shared" si="47"/>
        <v>0</v>
      </c>
      <c r="V43" s="72">
        <f>GOLS!C42</f>
        <v>0</v>
      </c>
      <c r="W43" s="98"/>
      <c r="X43" s="237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9"/>
      <c r="BN43" s="238"/>
      <c r="BO43" s="254"/>
      <c r="BP43" s="235"/>
      <c r="BQ43" s="237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9"/>
      <c r="CZ43" s="238"/>
      <c r="DA43" s="239"/>
      <c r="DB43" s="238"/>
      <c r="DC43" s="238"/>
      <c r="DD43" s="238"/>
      <c r="DE43" s="238"/>
      <c r="DF43" s="238"/>
      <c r="DG43" s="238"/>
      <c r="DH43" s="238"/>
      <c r="DI43" s="235"/>
      <c r="DJ43" s="237"/>
      <c r="DK43" s="238"/>
      <c r="DL43" s="238"/>
      <c r="DM43" s="238"/>
      <c r="DN43" s="238"/>
      <c r="DO43" s="238"/>
      <c r="DP43" s="238"/>
      <c r="DQ43" s="238"/>
      <c r="DR43" s="238"/>
      <c r="DS43" s="238"/>
      <c r="DT43" s="238"/>
      <c r="DU43" s="238"/>
      <c r="DV43" s="238"/>
      <c r="DW43" s="238"/>
      <c r="DX43" s="238"/>
      <c r="DY43" s="238"/>
      <c r="DZ43" s="238"/>
      <c r="EA43" s="238"/>
      <c r="EB43" s="238"/>
      <c r="EC43" s="238"/>
      <c r="ED43" s="238"/>
      <c r="EE43" s="238"/>
      <c r="EF43" s="238"/>
      <c r="EG43" s="238"/>
      <c r="EH43" s="238"/>
      <c r="EI43" s="238"/>
      <c r="EJ43" s="238"/>
      <c r="EK43" s="238"/>
      <c r="EL43" s="238"/>
      <c r="EM43" s="238"/>
      <c r="EN43" s="238"/>
      <c r="EO43" s="238"/>
      <c r="EP43" s="238"/>
      <c r="EQ43" s="239"/>
      <c r="ER43" s="239"/>
      <c r="ES43" s="239"/>
      <c r="ET43" s="239"/>
      <c r="EU43" s="239"/>
      <c r="EV43" s="238"/>
      <c r="EW43" s="239"/>
      <c r="EX43" s="238"/>
      <c r="EY43" s="239"/>
      <c r="EZ43" s="238"/>
      <c r="FA43" s="239"/>
      <c r="FB43" s="99">
        <f t="shared" si="41"/>
        <v>0</v>
      </c>
      <c r="FC43" s="225"/>
      <c r="FD43" s="226"/>
      <c r="FE43" s="226"/>
      <c r="FF43" s="226"/>
      <c r="FG43" s="226"/>
      <c r="FH43" s="226"/>
      <c r="FI43" s="226"/>
      <c r="FJ43" s="226"/>
      <c r="FK43" s="226"/>
      <c r="FL43" s="226"/>
      <c r="FM43" s="226"/>
      <c r="FN43" s="226"/>
      <c r="FO43" s="226"/>
      <c r="FP43" s="226"/>
      <c r="FQ43" s="226"/>
      <c r="FR43" s="226"/>
      <c r="FS43" s="226"/>
      <c r="FT43" s="226"/>
      <c r="FU43" s="226"/>
      <c r="FV43" s="226"/>
      <c r="FW43" s="226"/>
      <c r="FX43" s="226"/>
      <c r="FY43" s="226"/>
      <c r="FZ43" s="226"/>
      <c r="GA43" s="226"/>
      <c r="GB43" s="226"/>
      <c r="GC43" s="226"/>
      <c r="GD43" s="226"/>
      <c r="GE43" s="226"/>
      <c r="GF43" s="226"/>
      <c r="GG43" s="226"/>
      <c r="GH43" s="226"/>
      <c r="GI43" s="226"/>
      <c r="GJ43" s="227"/>
      <c r="GK43" s="226"/>
      <c r="GL43" s="227"/>
      <c r="GM43" s="226"/>
      <c r="GN43" s="227"/>
      <c r="GO43" s="226"/>
      <c r="GP43" s="226"/>
      <c r="GQ43" s="226"/>
      <c r="GR43" s="226"/>
      <c r="GS43" s="226"/>
      <c r="GT43" s="231"/>
      <c r="GU43" s="225"/>
      <c r="GV43" s="231"/>
    </row>
    <row r="44" spans="1:204" ht="12.75" hidden="1">
      <c r="A44" s="200"/>
      <c r="B44" s="75"/>
      <c r="C44" s="23">
        <f t="shared" si="32"/>
        <v>0</v>
      </c>
      <c r="D44" s="17">
        <f t="shared" si="26"/>
        <v>0</v>
      </c>
      <c r="E44" s="68">
        <f t="shared" si="33"/>
        <v>0</v>
      </c>
      <c r="F44" s="17">
        <f t="shared" si="34"/>
        <v>0</v>
      </c>
      <c r="G44" s="17">
        <f t="shared" si="35"/>
        <v>0</v>
      </c>
      <c r="H44" s="68">
        <f t="shared" si="36"/>
        <v>0</v>
      </c>
      <c r="I44" s="69">
        <f t="shared" si="37"/>
        <v>0</v>
      </c>
      <c r="J44" s="70" t="e">
        <f t="shared" si="42"/>
        <v>#DIV/0!</v>
      </c>
      <c r="K44" s="70">
        <f>ABS(I44*100/I1)</f>
        <v>0</v>
      </c>
      <c r="L44" s="69">
        <f>K1</f>
        <v>44</v>
      </c>
      <c r="M44" s="69">
        <f aca="true" t="shared" si="48" ref="M44:M55">COUNTIF(X44:BM44,"C")+COUNTIF(X44:BM44,"T")</f>
        <v>0</v>
      </c>
      <c r="N44" s="69">
        <f t="shared" si="43"/>
        <v>0</v>
      </c>
      <c r="O44" s="69">
        <f t="shared" si="44"/>
        <v>0</v>
      </c>
      <c r="P44" s="69">
        <f t="shared" si="45"/>
        <v>0</v>
      </c>
      <c r="Q44" s="69">
        <f t="shared" si="46"/>
        <v>0</v>
      </c>
      <c r="R44" s="71">
        <f t="shared" si="38"/>
        <v>0</v>
      </c>
      <c r="S44" s="68">
        <f t="shared" si="39"/>
        <v>0</v>
      </c>
      <c r="T44" s="68">
        <f t="shared" si="40"/>
        <v>0</v>
      </c>
      <c r="U44" s="68">
        <f t="shared" si="47"/>
        <v>0</v>
      </c>
      <c r="V44" s="72">
        <f>GOLS!C43</f>
        <v>0</v>
      </c>
      <c r="W44" s="98"/>
      <c r="X44" s="237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9"/>
      <c r="BN44" s="238"/>
      <c r="BO44" s="254"/>
      <c r="BP44" s="235"/>
      <c r="BQ44" s="237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238"/>
      <c r="CX44" s="238"/>
      <c r="CY44" s="239"/>
      <c r="CZ44" s="238"/>
      <c r="DA44" s="239"/>
      <c r="DB44" s="238"/>
      <c r="DC44" s="239"/>
      <c r="DD44" s="238"/>
      <c r="DE44" s="238"/>
      <c r="DF44" s="238"/>
      <c r="DG44" s="238"/>
      <c r="DH44" s="238"/>
      <c r="DI44" s="235"/>
      <c r="DJ44" s="237"/>
      <c r="DK44" s="238"/>
      <c r="DL44" s="238"/>
      <c r="DM44" s="238"/>
      <c r="DN44" s="238"/>
      <c r="DO44" s="238"/>
      <c r="DP44" s="238"/>
      <c r="DQ44" s="238"/>
      <c r="DR44" s="238"/>
      <c r="DS44" s="238"/>
      <c r="DT44" s="238"/>
      <c r="DU44" s="238"/>
      <c r="DV44" s="238"/>
      <c r="DW44" s="238"/>
      <c r="DX44" s="238"/>
      <c r="DY44" s="238"/>
      <c r="DZ44" s="238"/>
      <c r="EA44" s="238"/>
      <c r="EB44" s="238"/>
      <c r="EC44" s="238"/>
      <c r="ED44" s="238"/>
      <c r="EE44" s="238"/>
      <c r="EF44" s="238"/>
      <c r="EG44" s="238"/>
      <c r="EH44" s="238"/>
      <c r="EI44" s="238"/>
      <c r="EJ44" s="238"/>
      <c r="EK44" s="238"/>
      <c r="EL44" s="238"/>
      <c r="EM44" s="238"/>
      <c r="EN44" s="238"/>
      <c r="EO44" s="238"/>
      <c r="EP44" s="238"/>
      <c r="EQ44" s="239"/>
      <c r="ER44" s="239"/>
      <c r="ES44" s="239"/>
      <c r="ET44" s="239"/>
      <c r="EU44" s="239"/>
      <c r="EV44" s="238"/>
      <c r="EW44" s="239"/>
      <c r="EX44" s="238"/>
      <c r="EY44" s="239"/>
      <c r="EZ44" s="238"/>
      <c r="FA44" s="239"/>
      <c r="FB44" s="99">
        <f t="shared" si="41"/>
        <v>0</v>
      </c>
      <c r="FC44" s="225"/>
      <c r="FD44" s="226"/>
      <c r="FE44" s="226"/>
      <c r="FF44" s="226"/>
      <c r="FG44" s="226"/>
      <c r="FH44" s="226"/>
      <c r="FI44" s="226"/>
      <c r="FJ44" s="226"/>
      <c r="FK44" s="226"/>
      <c r="FL44" s="226"/>
      <c r="FM44" s="226"/>
      <c r="FN44" s="226"/>
      <c r="FO44" s="226"/>
      <c r="FP44" s="226"/>
      <c r="FQ44" s="226"/>
      <c r="FR44" s="226"/>
      <c r="FS44" s="226"/>
      <c r="FT44" s="226"/>
      <c r="FU44" s="226"/>
      <c r="FV44" s="226"/>
      <c r="FW44" s="226"/>
      <c r="FX44" s="226"/>
      <c r="FY44" s="226"/>
      <c r="FZ44" s="226"/>
      <c r="GA44" s="226"/>
      <c r="GB44" s="226"/>
      <c r="GC44" s="226"/>
      <c r="GD44" s="226"/>
      <c r="GE44" s="226"/>
      <c r="GF44" s="226"/>
      <c r="GG44" s="226"/>
      <c r="GH44" s="226"/>
      <c r="GI44" s="226"/>
      <c r="GJ44" s="227"/>
      <c r="GK44" s="226"/>
      <c r="GL44" s="227"/>
      <c r="GM44" s="226"/>
      <c r="GN44" s="227"/>
      <c r="GO44" s="226"/>
      <c r="GP44" s="226"/>
      <c r="GQ44" s="226"/>
      <c r="GR44" s="226"/>
      <c r="GS44" s="226"/>
      <c r="GT44" s="231"/>
      <c r="GU44" s="225"/>
      <c r="GV44" s="231"/>
    </row>
    <row r="45" spans="1:204" ht="12.75" hidden="1">
      <c r="A45" s="200"/>
      <c r="B45" s="75"/>
      <c r="C45" s="23">
        <f t="shared" si="32"/>
        <v>0</v>
      </c>
      <c r="D45" s="17">
        <f t="shared" si="26"/>
        <v>0</v>
      </c>
      <c r="E45" s="68">
        <f t="shared" si="33"/>
        <v>0</v>
      </c>
      <c r="F45" s="17">
        <f t="shared" si="34"/>
        <v>0</v>
      </c>
      <c r="G45" s="17">
        <f t="shared" si="35"/>
        <v>0</v>
      </c>
      <c r="H45" s="68">
        <f t="shared" si="36"/>
        <v>0</v>
      </c>
      <c r="I45" s="69">
        <f t="shared" si="37"/>
        <v>0</v>
      </c>
      <c r="J45" s="70" t="e">
        <f>ABS(I45/C45)</f>
        <v>#DIV/0!</v>
      </c>
      <c r="K45" s="70">
        <f>ABS(I45*100/I1)</f>
        <v>0</v>
      </c>
      <c r="L45" s="69">
        <f>K1</f>
        <v>44</v>
      </c>
      <c r="M45" s="69">
        <f t="shared" si="48"/>
        <v>0</v>
      </c>
      <c r="N45" s="69">
        <f>SUM(O45:Q45)</f>
        <v>0</v>
      </c>
      <c r="O45" s="69">
        <f t="shared" si="44"/>
        <v>0</v>
      </c>
      <c r="P45" s="69">
        <f t="shared" si="45"/>
        <v>0</v>
      </c>
      <c r="Q45" s="69">
        <f t="shared" si="46"/>
        <v>0</v>
      </c>
      <c r="R45" s="71">
        <f t="shared" si="38"/>
        <v>0</v>
      </c>
      <c r="S45" s="68">
        <f t="shared" si="39"/>
        <v>0</v>
      </c>
      <c r="T45" s="68">
        <f t="shared" si="40"/>
        <v>0</v>
      </c>
      <c r="U45" s="68">
        <f>SUM(S45:T45)</f>
        <v>0</v>
      </c>
      <c r="V45" s="72">
        <f>GOLS!C44</f>
        <v>0</v>
      </c>
      <c r="W45" s="9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9"/>
      <c r="BN45" s="238"/>
      <c r="BO45" s="254"/>
      <c r="BP45" s="235"/>
      <c r="BQ45" s="237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9"/>
      <c r="CZ45" s="238"/>
      <c r="DA45" s="239"/>
      <c r="DB45" s="238"/>
      <c r="DC45" s="238"/>
      <c r="DD45" s="238"/>
      <c r="DE45" s="238"/>
      <c r="DF45" s="238"/>
      <c r="DG45" s="238"/>
      <c r="DH45" s="238"/>
      <c r="DI45" s="235"/>
      <c r="DJ45" s="237"/>
      <c r="DK45" s="238"/>
      <c r="DL45" s="238"/>
      <c r="DM45" s="238"/>
      <c r="DN45" s="238"/>
      <c r="DO45" s="238"/>
      <c r="DP45" s="238"/>
      <c r="DQ45" s="238"/>
      <c r="DR45" s="238"/>
      <c r="DS45" s="238"/>
      <c r="DT45" s="238"/>
      <c r="DU45" s="238"/>
      <c r="DV45" s="238"/>
      <c r="DW45" s="238"/>
      <c r="DX45" s="238"/>
      <c r="DY45" s="238"/>
      <c r="DZ45" s="238"/>
      <c r="EA45" s="238"/>
      <c r="EB45" s="238"/>
      <c r="EC45" s="238"/>
      <c r="ED45" s="238"/>
      <c r="EE45" s="238"/>
      <c r="EF45" s="238"/>
      <c r="EG45" s="238"/>
      <c r="EH45" s="238"/>
      <c r="EI45" s="238"/>
      <c r="EJ45" s="238"/>
      <c r="EK45" s="238"/>
      <c r="EL45" s="238"/>
      <c r="EM45" s="238"/>
      <c r="EN45" s="238"/>
      <c r="EO45" s="238"/>
      <c r="EP45" s="238"/>
      <c r="EQ45" s="239"/>
      <c r="ER45" s="239"/>
      <c r="ES45" s="239"/>
      <c r="ET45" s="239"/>
      <c r="EU45" s="239"/>
      <c r="EV45" s="238"/>
      <c r="EW45" s="239"/>
      <c r="EX45" s="238"/>
      <c r="EY45" s="239"/>
      <c r="EZ45" s="238"/>
      <c r="FA45" s="239"/>
      <c r="FB45" s="99">
        <f t="shared" si="41"/>
        <v>0</v>
      </c>
      <c r="FC45" s="225"/>
      <c r="FD45" s="226"/>
      <c r="FE45" s="226"/>
      <c r="FF45" s="226"/>
      <c r="FG45" s="226"/>
      <c r="FH45" s="226"/>
      <c r="FI45" s="226"/>
      <c r="FJ45" s="226"/>
      <c r="FK45" s="226"/>
      <c r="FL45" s="226"/>
      <c r="FM45" s="226"/>
      <c r="FN45" s="226"/>
      <c r="FO45" s="226"/>
      <c r="FP45" s="226"/>
      <c r="FQ45" s="226"/>
      <c r="FR45" s="226"/>
      <c r="FS45" s="226"/>
      <c r="FT45" s="226"/>
      <c r="FU45" s="226"/>
      <c r="FV45" s="226"/>
      <c r="FW45" s="226"/>
      <c r="FX45" s="226"/>
      <c r="FY45" s="226"/>
      <c r="FZ45" s="226"/>
      <c r="GA45" s="226"/>
      <c r="GB45" s="226"/>
      <c r="GC45" s="226"/>
      <c r="GD45" s="226"/>
      <c r="GE45" s="226"/>
      <c r="GF45" s="226"/>
      <c r="GG45" s="226"/>
      <c r="GH45" s="226"/>
      <c r="GI45" s="226"/>
      <c r="GJ45" s="227"/>
      <c r="GK45" s="226"/>
      <c r="GL45" s="227"/>
      <c r="GM45" s="226"/>
      <c r="GN45" s="227"/>
      <c r="GO45" s="226"/>
      <c r="GP45" s="226"/>
      <c r="GQ45" s="226"/>
      <c r="GR45" s="226"/>
      <c r="GS45" s="226"/>
      <c r="GT45" s="231"/>
      <c r="GU45" s="225"/>
      <c r="GV45" s="231"/>
    </row>
    <row r="46" spans="1:204" ht="12.75" hidden="1">
      <c r="A46" s="201"/>
      <c r="B46" s="75"/>
      <c r="C46" s="23">
        <f t="shared" si="32"/>
        <v>0</v>
      </c>
      <c r="D46" s="17">
        <f t="shared" si="26"/>
        <v>0</v>
      </c>
      <c r="E46" s="68">
        <f t="shared" si="33"/>
        <v>0</v>
      </c>
      <c r="F46" s="17">
        <f t="shared" si="34"/>
        <v>0</v>
      </c>
      <c r="G46" s="17">
        <f t="shared" si="35"/>
        <v>0</v>
      </c>
      <c r="H46" s="68">
        <f t="shared" si="36"/>
        <v>0</v>
      </c>
      <c r="I46" s="69">
        <f t="shared" si="37"/>
        <v>0</v>
      </c>
      <c r="J46" s="70" t="e">
        <f t="shared" si="42"/>
        <v>#DIV/0!</v>
      </c>
      <c r="K46" s="70">
        <f>ABS(I46*100/I1)</f>
        <v>0</v>
      </c>
      <c r="L46" s="69">
        <f>K1</f>
        <v>44</v>
      </c>
      <c r="M46" s="69">
        <f t="shared" si="48"/>
        <v>0</v>
      </c>
      <c r="N46" s="69">
        <f t="shared" si="43"/>
        <v>0</v>
      </c>
      <c r="O46" s="69">
        <f t="shared" si="44"/>
        <v>0</v>
      </c>
      <c r="P46" s="69">
        <f t="shared" si="45"/>
        <v>0</v>
      </c>
      <c r="Q46" s="69">
        <f t="shared" si="46"/>
        <v>0</v>
      </c>
      <c r="R46" s="71">
        <f t="shared" si="38"/>
        <v>0</v>
      </c>
      <c r="S46" s="68">
        <f t="shared" si="39"/>
        <v>0</v>
      </c>
      <c r="T46" s="68">
        <f t="shared" si="40"/>
        <v>0</v>
      </c>
      <c r="U46" s="68">
        <f t="shared" si="47"/>
        <v>0</v>
      </c>
      <c r="V46" s="72">
        <f>GOLS!C45</f>
        <v>0</v>
      </c>
      <c r="W46" s="98"/>
      <c r="X46" s="237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9"/>
      <c r="BN46" s="238"/>
      <c r="BO46" s="254"/>
      <c r="BP46" s="235"/>
      <c r="BQ46" s="237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38"/>
      <c r="CX46" s="238"/>
      <c r="CY46" s="239"/>
      <c r="CZ46" s="238"/>
      <c r="DA46" s="239"/>
      <c r="DB46" s="238"/>
      <c r="DC46" s="239"/>
      <c r="DD46" s="238"/>
      <c r="DE46" s="238"/>
      <c r="DF46" s="238"/>
      <c r="DG46" s="238"/>
      <c r="DH46" s="238"/>
      <c r="DI46" s="235"/>
      <c r="DJ46" s="237"/>
      <c r="DK46" s="238"/>
      <c r="DL46" s="238"/>
      <c r="DM46" s="238"/>
      <c r="DN46" s="238"/>
      <c r="DO46" s="238"/>
      <c r="DP46" s="238"/>
      <c r="DQ46" s="238"/>
      <c r="DR46" s="238"/>
      <c r="DS46" s="238"/>
      <c r="DT46" s="238"/>
      <c r="DU46" s="238"/>
      <c r="DV46" s="238"/>
      <c r="DW46" s="238"/>
      <c r="DX46" s="238"/>
      <c r="DY46" s="238"/>
      <c r="DZ46" s="238"/>
      <c r="EA46" s="238"/>
      <c r="EB46" s="238"/>
      <c r="EC46" s="238"/>
      <c r="ED46" s="238"/>
      <c r="EE46" s="238"/>
      <c r="EF46" s="238"/>
      <c r="EG46" s="238"/>
      <c r="EH46" s="238"/>
      <c r="EI46" s="238"/>
      <c r="EJ46" s="238"/>
      <c r="EK46" s="238"/>
      <c r="EL46" s="238"/>
      <c r="EM46" s="238"/>
      <c r="EN46" s="238"/>
      <c r="EO46" s="238"/>
      <c r="EP46" s="238"/>
      <c r="EQ46" s="239"/>
      <c r="ER46" s="239"/>
      <c r="ES46" s="239"/>
      <c r="ET46" s="239"/>
      <c r="EU46" s="239"/>
      <c r="EV46" s="238"/>
      <c r="EW46" s="239"/>
      <c r="EX46" s="238"/>
      <c r="EY46" s="239"/>
      <c r="EZ46" s="238"/>
      <c r="FA46" s="239"/>
      <c r="FB46" s="99">
        <f t="shared" si="41"/>
        <v>0</v>
      </c>
      <c r="FC46" s="225"/>
      <c r="FD46" s="226"/>
      <c r="FE46" s="226"/>
      <c r="FF46" s="226"/>
      <c r="FG46" s="226"/>
      <c r="FH46" s="226"/>
      <c r="FI46" s="226"/>
      <c r="FJ46" s="226"/>
      <c r="FK46" s="226"/>
      <c r="FL46" s="226"/>
      <c r="FM46" s="226"/>
      <c r="FN46" s="226"/>
      <c r="FO46" s="226"/>
      <c r="FP46" s="226"/>
      <c r="FQ46" s="226"/>
      <c r="FR46" s="226"/>
      <c r="FS46" s="226"/>
      <c r="FT46" s="226"/>
      <c r="FU46" s="226"/>
      <c r="FV46" s="226"/>
      <c r="FW46" s="226"/>
      <c r="FX46" s="226"/>
      <c r="FY46" s="226"/>
      <c r="FZ46" s="226"/>
      <c r="GA46" s="226"/>
      <c r="GB46" s="226"/>
      <c r="GC46" s="226"/>
      <c r="GD46" s="226"/>
      <c r="GE46" s="226"/>
      <c r="GF46" s="226"/>
      <c r="GG46" s="226"/>
      <c r="GH46" s="226"/>
      <c r="GI46" s="226"/>
      <c r="GJ46" s="227"/>
      <c r="GK46" s="226"/>
      <c r="GL46" s="227"/>
      <c r="GM46" s="226"/>
      <c r="GN46" s="227"/>
      <c r="GO46" s="226"/>
      <c r="GP46" s="226"/>
      <c r="GQ46" s="226"/>
      <c r="GR46" s="226"/>
      <c r="GS46" s="226"/>
      <c r="GT46" s="231"/>
      <c r="GU46" s="225"/>
      <c r="GV46" s="231"/>
    </row>
    <row r="47" spans="1:204" ht="12.75" hidden="1">
      <c r="A47" s="200"/>
      <c r="B47" s="75"/>
      <c r="C47" s="23">
        <f t="shared" si="32"/>
        <v>0</v>
      </c>
      <c r="D47" s="17">
        <f t="shared" si="26"/>
        <v>0</v>
      </c>
      <c r="E47" s="68">
        <f t="shared" si="33"/>
        <v>0</v>
      </c>
      <c r="F47" s="17">
        <f t="shared" si="34"/>
        <v>0</v>
      </c>
      <c r="G47" s="17">
        <f t="shared" si="35"/>
        <v>0</v>
      </c>
      <c r="H47" s="68">
        <f t="shared" si="36"/>
        <v>0</v>
      </c>
      <c r="I47" s="69">
        <f t="shared" si="37"/>
        <v>0</v>
      </c>
      <c r="J47" s="70" t="e">
        <f t="shared" si="42"/>
        <v>#DIV/0!</v>
      </c>
      <c r="K47" s="70">
        <f>ABS(I47*100/I1)</f>
        <v>0</v>
      </c>
      <c r="L47" s="69">
        <f>K1</f>
        <v>44</v>
      </c>
      <c r="M47" s="69">
        <f t="shared" si="48"/>
        <v>0</v>
      </c>
      <c r="N47" s="69">
        <f t="shared" si="43"/>
        <v>0</v>
      </c>
      <c r="O47" s="69">
        <f t="shared" si="44"/>
        <v>0</v>
      </c>
      <c r="P47" s="69">
        <f t="shared" si="45"/>
        <v>0</v>
      </c>
      <c r="Q47" s="69">
        <f t="shared" si="46"/>
        <v>0</v>
      </c>
      <c r="R47" s="71">
        <f t="shared" si="38"/>
        <v>0</v>
      </c>
      <c r="S47" s="68">
        <f t="shared" si="39"/>
        <v>0</v>
      </c>
      <c r="T47" s="68">
        <f t="shared" si="40"/>
        <v>0</v>
      </c>
      <c r="U47" s="68">
        <f t="shared" si="47"/>
        <v>0</v>
      </c>
      <c r="V47" s="72">
        <f>GOLS!C46</f>
        <v>0</v>
      </c>
      <c r="W47" s="98"/>
      <c r="X47" s="237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9"/>
      <c r="BN47" s="238"/>
      <c r="BO47" s="254"/>
      <c r="BP47" s="235"/>
      <c r="BQ47" s="237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9"/>
      <c r="CZ47" s="238"/>
      <c r="DA47" s="239"/>
      <c r="DB47" s="238"/>
      <c r="DC47" s="238"/>
      <c r="DD47" s="238"/>
      <c r="DE47" s="238"/>
      <c r="DF47" s="238"/>
      <c r="DG47" s="238"/>
      <c r="DH47" s="238"/>
      <c r="DI47" s="235"/>
      <c r="DJ47" s="237"/>
      <c r="DK47" s="238"/>
      <c r="DL47" s="238"/>
      <c r="DM47" s="238"/>
      <c r="DN47" s="238"/>
      <c r="DO47" s="238"/>
      <c r="DP47" s="238"/>
      <c r="DQ47" s="238"/>
      <c r="DR47" s="238"/>
      <c r="DS47" s="238"/>
      <c r="DT47" s="238"/>
      <c r="DU47" s="238"/>
      <c r="DV47" s="238"/>
      <c r="DW47" s="238"/>
      <c r="DX47" s="238"/>
      <c r="DY47" s="238"/>
      <c r="DZ47" s="238"/>
      <c r="EA47" s="238"/>
      <c r="EB47" s="238"/>
      <c r="EC47" s="238"/>
      <c r="ED47" s="238"/>
      <c r="EE47" s="238"/>
      <c r="EF47" s="238"/>
      <c r="EG47" s="238"/>
      <c r="EH47" s="238"/>
      <c r="EI47" s="238"/>
      <c r="EJ47" s="238"/>
      <c r="EK47" s="238"/>
      <c r="EL47" s="238"/>
      <c r="EM47" s="238"/>
      <c r="EN47" s="238"/>
      <c r="EO47" s="238"/>
      <c r="EP47" s="238"/>
      <c r="EQ47" s="239"/>
      <c r="ER47" s="239"/>
      <c r="ES47" s="239"/>
      <c r="ET47" s="239"/>
      <c r="EU47" s="239"/>
      <c r="EV47" s="238"/>
      <c r="EW47" s="239"/>
      <c r="EX47" s="238"/>
      <c r="EY47" s="239"/>
      <c r="EZ47" s="238"/>
      <c r="FA47" s="239"/>
      <c r="FB47" s="99">
        <f t="shared" si="41"/>
        <v>0</v>
      </c>
      <c r="FC47" s="225"/>
      <c r="FD47" s="226"/>
      <c r="FE47" s="226"/>
      <c r="FF47" s="226"/>
      <c r="FG47" s="226"/>
      <c r="FH47" s="226"/>
      <c r="FI47" s="226"/>
      <c r="FJ47" s="226"/>
      <c r="FK47" s="226"/>
      <c r="FL47" s="226"/>
      <c r="FM47" s="226"/>
      <c r="FN47" s="226"/>
      <c r="FO47" s="226"/>
      <c r="FP47" s="226"/>
      <c r="FQ47" s="226"/>
      <c r="FR47" s="226"/>
      <c r="FS47" s="226"/>
      <c r="FT47" s="226"/>
      <c r="FU47" s="226"/>
      <c r="FV47" s="226"/>
      <c r="FW47" s="226"/>
      <c r="FX47" s="226"/>
      <c r="FY47" s="226"/>
      <c r="FZ47" s="226"/>
      <c r="GA47" s="226"/>
      <c r="GB47" s="226"/>
      <c r="GC47" s="226"/>
      <c r="GD47" s="226"/>
      <c r="GE47" s="226"/>
      <c r="GF47" s="226"/>
      <c r="GG47" s="226"/>
      <c r="GH47" s="226"/>
      <c r="GI47" s="226"/>
      <c r="GJ47" s="227"/>
      <c r="GK47" s="226"/>
      <c r="GL47" s="227"/>
      <c r="GM47" s="226"/>
      <c r="GN47" s="227"/>
      <c r="GO47" s="226"/>
      <c r="GP47" s="226"/>
      <c r="GQ47" s="226"/>
      <c r="GR47" s="226"/>
      <c r="GS47" s="226"/>
      <c r="GT47" s="231"/>
      <c r="GU47" s="225"/>
      <c r="GV47" s="231"/>
    </row>
    <row r="48" spans="1:204" ht="12.75" customHeight="1" hidden="1">
      <c r="A48" s="200"/>
      <c r="B48" s="75"/>
      <c r="C48" s="23">
        <f t="shared" si="32"/>
        <v>0</v>
      </c>
      <c r="D48" s="17">
        <f t="shared" si="26"/>
        <v>0</v>
      </c>
      <c r="E48" s="68">
        <f t="shared" si="33"/>
        <v>0</v>
      </c>
      <c r="F48" s="17">
        <f t="shared" si="34"/>
        <v>0</v>
      </c>
      <c r="G48" s="17">
        <f t="shared" si="35"/>
        <v>0</v>
      </c>
      <c r="H48" s="68">
        <f t="shared" si="36"/>
        <v>0</v>
      </c>
      <c r="I48" s="69">
        <f t="shared" si="37"/>
        <v>0</v>
      </c>
      <c r="J48" s="70" t="e">
        <f t="shared" si="42"/>
        <v>#DIV/0!</v>
      </c>
      <c r="K48" s="70">
        <f>ABS(I48*100/I1)</f>
        <v>0</v>
      </c>
      <c r="L48" s="69">
        <f>K1</f>
        <v>44</v>
      </c>
      <c r="M48" s="69">
        <f t="shared" si="48"/>
        <v>0</v>
      </c>
      <c r="N48" s="69">
        <f t="shared" si="43"/>
        <v>0</v>
      </c>
      <c r="O48" s="69">
        <f t="shared" si="44"/>
        <v>0</v>
      </c>
      <c r="P48" s="69">
        <f t="shared" si="45"/>
        <v>0</v>
      </c>
      <c r="Q48" s="69">
        <f t="shared" si="46"/>
        <v>0</v>
      </c>
      <c r="R48" s="71">
        <f t="shared" si="38"/>
        <v>0</v>
      </c>
      <c r="S48" s="68">
        <f t="shared" si="39"/>
        <v>0</v>
      </c>
      <c r="T48" s="68">
        <f t="shared" si="40"/>
        <v>0</v>
      </c>
      <c r="U48" s="68">
        <f t="shared" si="47"/>
        <v>0</v>
      </c>
      <c r="V48" s="72">
        <f>GOLS!C47</f>
        <v>0</v>
      </c>
      <c r="W48" s="98"/>
      <c r="X48" s="237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9"/>
      <c r="BN48" s="238"/>
      <c r="BO48" s="254"/>
      <c r="BP48" s="235"/>
      <c r="BQ48" s="237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238"/>
      <c r="CF48" s="238"/>
      <c r="CG48" s="238"/>
      <c r="CH48" s="238"/>
      <c r="CI48" s="238"/>
      <c r="CJ48" s="238"/>
      <c r="CK48" s="238"/>
      <c r="CL48" s="238"/>
      <c r="CM48" s="238"/>
      <c r="CN48" s="238"/>
      <c r="CO48" s="238"/>
      <c r="CP48" s="238"/>
      <c r="CQ48" s="238"/>
      <c r="CR48" s="238"/>
      <c r="CS48" s="238"/>
      <c r="CT48" s="238"/>
      <c r="CU48" s="238"/>
      <c r="CV48" s="238"/>
      <c r="CW48" s="238"/>
      <c r="CX48" s="238"/>
      <c r="CY48" s="239"/>
      <c r="CZ48" s="238"/>
      <c r="DA48" s="239"/>
      <c r="DB48" s="238"/>
      <c r="DC48" s="239"/>
      <c r="DD48" s="238"/>
      <c r="DE48" s="238"/>
      <c r="DF48" s="238"/>
      <c r="DG48" s="238"/>
      <c r="DH48" s="238"/>
      <c r="DI48" s="235"/>
      <c r="DJ48" s="237"/>
      <c r="DK48" s="238"/>
      <c r="DL48" s="238"/>
      <c r="DM48" s="238"/>
      <c r="DN48" s="238"/>
      <c r="DO48" s="238"/>
      <c r="DP48" s="238"/>
      <c r="DQ48" s="238"/>
      <c r="DR48" s="238"/>
      <c r="DS48" s="238"/>
      <c r="DT48" s="238"/>
      <c r="DU48" s="238"/>
      <c r="DV48" s="238"/>
      <c r="DW48" s="238"/>
      <c r="DX48" s="238"/>
      <c r="DY48" s="238"/>
      <c r="DZ48" s="238"/>
      <c r="EA48" s="238"/>
      <c r="EB48" s="238"/>
      <c r="EC48" s="238"/>
      <c r="ED48" s="238"/>
      <c r="EE48" s="238"/>
      <c r="EF48" s="238"/>
      <c r="EG48" s="238"/>
      <c r="EH48" s="238"/>
      <c r="EI48" s="238"/>
      <c r="EJ48" s="238"/>
      <c r="EK48" s="238"/>
      <c r="EL48" s="238"/>
      <c r="EM48" s="238"/>
      <c r="EN48" s="238"/>
      <c r="EO48" s="238"/>
      <c r="EP48" s="238"/>
      <c r="EQ48" s="239"/>
      <c r="ER48" s="239"/>
      <c r="ES48" s="239"/>
      <c r="ET48" s="239"/>
      <c r="EU48" s="239"/>
      <c r="EV48" s="238"/>
      <c r="EW48" s="239"/>
      <c r="EX48" s="238"/>
      <c r="EY48" s="239"/>
      <c r="EZ48" s="238"/>
      <c r="FA48" s="239"/>
      <c r="FB48" s="99">
        <f t="shared" si="41"/>
        <v>0</v>
      </c>
      <c r="FC48" s="226"/>
      <c r="FD48" s="226"/>
      <c r="FE48" s="226"/>
      <c r="FF48" s="226"/>
      <c r="FG48" s="226"/>
      <c r="FH48" s="226"/>
      <c r="FI48" s="226"/>
      <c r="FJ48" s="232"/>
      <c r="FK48" s="226"/>
      <c r="FL48" s="226"/>
      <c r="FM48" s="226"/>
      <c r="FN48" s="226"/>
      <c r="FO48" s="226"/>
      <c r="FP48" s="226"/>
      <c r="FQ48" s="226"/>
      <c r="FR48" s="226"/>
      <c r="FS48" s="226"/>
      <c r="FT48" s="226"/>
      <c r="FU48" s="226"/>
      <c r="FV48" s="226"/>
      <c r="FW48" s="226"/>
      <c r="FX48" s="226"/>
      <c r="FY48" s="226"/>
      <c r="FZ48" s="226"/>
      <c r="GA48" s="226"/>
      <c r="GB48" s="226"/>
      <c r="GC48" s="226"/>
      <c r="GD48" s="226"/>
      <c r="GE48" s="226"/>
      <c r="GF48" s="226"/>
      <c r="GG48" s="226"/>
      <c r="GH48" s="226"/>
      <c r="GI48" s="226"/>
      <c r="GJ48" s="227"/>
      <c r="GK48" s="226"/>
      <c r="GL48" s="227"/>
      <c r="GM48" s="226"/>
      <c r="GN48" s="227"/>
      <c r="GO48" s="226"/>
      <c r="GP48" s="226"/>
      <c r="GQ48" s="226"/>
      <c r="GR48" s="226"/>
      <c r="GS48" s="226"/>
      <c r="GT48" s="231"/>
      <c r="GU48" s="225"/>
      <c r="GV48" s="231"/>
    </row>
    <row r="49" spans="1:204" ht="12.75" hidden="1">
      <c r="A49" s="201"/>
      <c r="B49" s="75"/>
      <c r="C49" s="23">
        <f t="shared" si="32"/>
        <v>0</v>
      </c>
      <c r="D49" s="17">
        <f t="shared" si="26"/>
        <v>0</v>
      </c>
      <c r="E49" s="68">
        <f t="shared" si="33"/>
        <v>0</v>
      </c>
      <c r="F49" s="17">
        <f t="shared" si="34"/>
        <v>0</v>
      </c>
      <c r="G49" s="17">
        <f t="shared" si="35"/>
        <v>0</v>
      </c>
      <c r="H49" s="68">
        <f t="shared" si="36"/>
        <v>0</v>
      </c>
      <c r="I49" s="69">
        <f t="shared" si="37"/>
        <v>0</v>
      </c>
      <c r="J49" s="70" t="e">
        <f t="shared" si="42"/>
        <v>#DIV/0!</v>
      </c>
      <c r="K49" s="70">
        <f>ABS(I49*100/I1)</f>
        <v>0</v>
      </c>
      <c r="L49" s="69">
        <f>K1</f>
        <v>44</v>
      </c>
      <c r="M49" s="69">
        <f t="shared" si="48"/>
        <v>0</v>
      </c>
      <c r="N49" s="69">
        <f t="shared" si="43"/>
        <v>0</v>
      </c>
      <c r="O49" s="69">
        <f t="shared" si="44"/>
        <v>0</v>
      </c>
      <c r="P49" s="69">
        <f t="shared" si="45"/>
        <v>0</v>
      </c>
      <c r="Q49" s="69">
        <f t="shared" si="46"/>
        <v>0</v>
      </c>
      <c r="R49" s="71">
        <f t="shared" si="38"/>
        <v>0</v>
      </c>
      <c r="S49" s="68">
        <f t="shared" si="39"/>
        <v>0</v>
      </c>
      <c r="T49" s="68">
        <f t="shared" si="40"/>
        <v>0</v>
      </c>
      <c r="U49" s="68">
        <f t="shared" si="47"/>
        <v>0</v>
      </c>
      <c r="V49" s="72">
        <f>GOLS!C48</f>
        <v>0</v>
      </c>
      <c r="W49" s="98"/>
      <c r="X49" s="237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9"/>
      <c r="BN49" s="238"/>
      <c r="BO49" s="254"/>
      <c r="BP49" s="235"/>
      <c r="BQ49" s="237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238"/>
      <c r="CF49" s="238"/>
      <c r="CG49" s="238"/>
      <c r="CH49" s="238"/>
      <c r="CI49" s="238"/>
      <c r="CJ49" s="238"/>
      <c r="CK49" s="238"/>
      <c r="CL49" s="238"/>
      <c r="CM49" s="238"/>
      <c r="CN49" s="238"/>
      <c r="CO49" s="238"/>
      <c r="CP49" s="238"/>
      <c r="CQ49" s="238"/>
      <c r="CR49" s="238"/>
      <c r="CS49" s="238"/>
      <c r="CT49" s="238"/>
      <c r="CU49" s="238"/>
      <c r="CV49" s="238"/>
      <c r="CW49" s="238"/>
      <c r="CX49" s="238"/>
      <c r="CY49" s="239"/>
      <c r="CZ49" s="238"/>
      <c r="DA49" s="239"/>
      <c r="DB49" s="238"/>
      <c r="DC49" s="239"/>
      <c r="DD49" s="238"/>
      <c r="DE49" s="238"/>
      <c r="DF49" s="238"/>
      <c r="DG49" s="238"/>
      <c r="DH49" s="238"/>
      <c r="DI49" s="235"/>
      <c r="DJ49" s="237"/>
      <c r="DK49" s="238"/>
      <c r="DL49" s="238"/>
      <c r="DM49" s="238"/>
      <c r="DN49" s="238"/>
      <c r="DO49" s="238"/>
      <c r="DP49" s="238"/>
      <c r="DQ49" s="238"/>
      <c r="DR49" s="238"/>
      <c r="DS49" s="238"/>
      <c r="DT49" s="238"/>
      <c r="DU49" s="238"/>
      <c r="DV49" s="238"/>
      <c r="DW49" s="238"/>
      <c r="DX49" s="238"/>
      <c r="DY49" s="238"/>
      <c r="DZ49" s="238"/>
      <c r="EA49" s="238"/>
      <c r="EB49" s="238"/>
      <c r="EC49" s="238"/>
      <c r="ED49" s="238"/>
      <c r="EE49" s="238"/>
      <c r="EF49" s="238"/>
      <c r="EG49" s="238"/>
      <c r="EH49" s="238"/>
      <c r="EI49" s="238"/>
      <c r="EJ49" s="238"/>
      <c r="EK49" s="238"/>
      <c r="EL49" s="238"/>
      <c r="EM49" s="238"/>
      <c r="EN49" s="238"/>
      <c r="EO49" s="238"/>
      <c r="EP49" s="238"/>
      <c r="EQ49" s="239"/>
      <c r="ER49" s="239"/>
      <c r="ES49" s="239"/>
      <c r="ET49" s="239"/>
      <c r="EU49" s="239"/>
      <c r="EV49" s="238"/>
      <c r="EW49" s="239"/>
      <c r="EX49" s="238"/>
      <c r="EY49" s="239"/>
      <c r="EZ49" s="238"/>
      <c r="FA49" s="239"/>
      <c r="FB49" s="99">
        <f t="shared" si="41"/>
        <v>0</v>
      </c>
      <c r="FC49" s="226"/>
      <c r="FD49" s="226"/>
      <c r="FE49" s="226"/>
      <c r="FF49" s="226"/>
      <c r="FG49" s="226"/>
      <c r="FH49" s="226"/>
      <c r="FI49" s="226"/>
      <c r="FJ49" s="226"/>
      <c r="FK49" s="226"/>
      <c r="FL49" s="226"/>
      <c r="FM49" s="226"/>
      <c r="FN49" s="226"/>
      <c r="FO49" s="226"/>
      <c r="FP49" s="226"/>
      <c r="FQ49" s="226"/>
      <c r="FR49" s="226"/>
      <c r="FS49" s="226"/>
      <c r="FT49" s="226"/>
      <c r="FU49" s="226"/>
      <c r="FV49" s="226"/>
      <c r="FW49" s="226"/>
      <c r="FX49" s="226"/>
      <c r="FY49" s="226"/>
      <c r="FZ49" s="226"/>
      <c r="GA49" s="226"/>
      <c r="GB49" s="226"/>
      <c r="GC49" s="226"/>
      <c r="GD49" s="226"/>
      <c r="GE49" s="226"/>
      <c r="GF49" s="226"/>
      <c r="GG49" s="226"/>
      <c r="GH49" s="226"/>
      <c r="GI49" s="226"/>
      <c r="GJ49" s="227"/>
      <c r="GK49" s="226"/>
      <c r="GL49" s="227"/>
      <c r="GM49" s="226"/>
      <c r="GN49" s="226"/>
      <c r="GO49" s="226"/>
      <c r="GP49" s="226"/>
      <c r="GQ49" s="226"/>
      <c r="GR49" s="226"/>
      <c r="GS49" s="226"/>
      <c r="GT49" s="231"/>
      <c r="GU49" s="225"/>
      <c r="GV49" s="231"/>
    </row>
    <row r="50" spans="1:204" ht="12.75" hidden="1">
      <c r="A50" s="200"/>
      <c r="B50" s="75"/>
      <c r="C50" s="23">
        <f t="shared" si="32"/>
        <v>0</v>
      </c>
      <c r="D50" s="17">
        <f t="shared" si="26"/>
        <v>0</v>
      </c>
      <c r="E50" s="68">
        <f t="shared" si="33"/>
        <v>0</v>
      </c>
      <c r="F50" s="17">
        <f t="shared" si="34"/>
        <v>0</v>
      </c>
      <c r="G50" s="17">
        <f t="shared" si="35"/>
        <v>0</v>
      </c>
      <c r="H50" s="68">
        <f t="shared" si="36"/>
        <v>0</v>
      </c>
      <c r="I50" s="69">
        <f t="shared" si="37"/>
        <v>0</v>
      </c>
      <c r="J50" s="70" t="e">
        <f t="shared" si="42"/>
        <v>#DIV/0!</v>
      </c>
      <c r="K50" s="70">
        <f>ABS(I50*100/I1)</f>
        <v>0</v>
      </c>
      <c r="L50" s="69">
        <f>K1</f>
        <v>44</v>
      </c>
      <c r="M50" s="69">
        <f t="shared" si="48"/>
        <v>0</v>
      </c>
      <c r="N50" s="69">
        <f t="shared" si="43"/>
        <v>0</v>
      </c>
      <c r="O50" s="69">
        <f t="shared" si="44"/>
        <v>0</v>
      </c>
      <c r="P50" s="69">
        <f t="shared" si="45"/>
        <v>0</v>
      </c>
      <c r="Q50" s="69">
        <f t="shared" si="46"/>
        <v>0</v>
      </c>
      <c r="R50" s="71">
        <f t="shared" si="38"/>
        <v>0</v>
      </c>
      <c r="S50" s="68">
        <f t="shared" si="39"/>
        <v>0</v>
      </c>
      <c r="T50" s="68">
        <f t="shared" si="40"/>
        <v>0</v>
      </c>
      <c r="U50" s="68">
        <f t="shared" si="47"/>
        <v>0</v>
      </c>
      <c r="V50" s="72">
        <f>GOLS!C49</f>
        <v>0</v>
      </c>
      <c r="W50" s="98"/>
      <c r="X50" s="237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9"/>
      <c r="BN50" s="238"/>
      <c r="BO50" s="254"/>
      <c r="BP50" s="235"/>
      <c r="BQ50" s="237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238"/>
      <c r="CF50" s="238"/>
      <c r="CG50" s="238"/>
      <c r="CH50" s="238"/>
      <c r="CI50" s="238"/>
      <c r="CJ50" s="238"/>
      <c r="CK50" s="238"/>
      <c r="CL50" s="238"/>
      <c r="CM50" s="238"/>
      <c r="CN50" s="238"/>
      <c r="CO50" s="238"/>
      <c r="CP50" s="238"/>
      <c r="CQ50" s="238"/>
      <c r="CR50" s="238"/>
      <c r="CS50" s="238"/>
      <c r="CT50" s="238"/>
      <c r="CU50" s="238"/>
      <c r="CV50" s="238"/>
      <c r="CW50" s="238"/>
      <c r="CX50" s="238"/>
      <c r="CY50" s="239"/>
      <c r="CZ50" s="238"/>
      <c r="DA50" s="239"/>
      <c r="DB50" s="238"/>
      <c r="DC50" s="239"/>
      <c r="DD50" s="238"/>
      <c r="DE50" s="238"/>
      <c r="DF50" s="238"/>
      <c r="DG50" s="238"/>
      <c r="DH50" s="238"/>
      <c r="DI50" s="235"/>
      <c r="DJ50" s="237"/>
      <c r="DK50" s="238"/>
      <c r="DL50" s="238"/>
      <c r="DM50" s="238"/>
      <c r="DN50" s="238"/>
      <c r="DO50" s="238"/>
      <c r="DP50" s="238"/>
      <c r="DQ50" s="238"/>
      <c r="DR50" s="238"/>
      <c r="DS50" s="238"/>
      <c r="DT50" s="238"/>
      <c r="DU50" s="238"/>
      <c r="DV50" s="238"/>
      <c r="DW50" s="238"/>
      <c r="DX50" s="238"/>
      <c r="DY50" s="238"/>
      <c r="DZ50" s="238"/>
      <c r="EA50" s="238"/>
      <c r="EB50" s="238"/>
      <c r="EC50" s="238"/>
      <c r="ED50" s="238"/>
      <c r="EE50" s="238"/>
      <c r="EF50" s="238"/>
      <c r="EG50" s="238"/>
      <c r="EH50" s="238"/>
      <c r="EI50" s="238"/>
      <c r="EJ50" s="238"/>
      <c r="EK50" s="238"/>
      <c r="EL50" s="238"/>
      <c r="EM50" s="238"/>
      <c r="EN50" s="238"/>
      <c r="EO50" s="238"/>
      <c r="EP50" s="238"/>
      <c r="EQ50" s="239"/>
      <c r="ER50" s="239"/>
      <c r="ES50" s="239"/>
      <c r="ET50" s="239"/>
      <c r="EU50" s="239"/>
      <c r="EV50" s="238"/>
      <c r="EW50" s="239"/>
      <c r="EX50" s="238"/>
      <c r="EY50" s="239"/>
      <c r="EZ50" s="238"/>
      <c r="FA50" s="239"/>
      <c r="FB50" s="99">
        <f t="shared" si="41"/>
        <v>0</v>
      </c>
      <c r="FC50" s="225"/>
      <c r="FD50" s="226"/>
      <c r="FE50" s="226"/>
      <c r="FF50" s="226"/>
      <c r="FG50" s="226"/>
      <c r="FH50" s="226"/>
      <c r="FI50" s="226"/>
      <c r="FJ50" s="226"/>
      <c r="FK50" s="226"/>
      <c r="FL50" s="226"/>
      <c r="FM50" s="226"/>
      <c r="FN50" s="226"/>
      <c r="FO50" s="226"/>
      <c r="FP50" s="226"/>
      <c r="FQ50" s="226"/>
      <c r="FR50" s="226"/>
      <c r="FS50" s="226"/>
      <c r="FT50" s="226"/>
      <c r="FU50" s="226"/>
      <c r="FV50" s="226"/>
      <c r="FW50" s="226"/>
      <c r="FX50" s="226"/>
      <c r="FY50" s="226"/>
      <c r="FZ50" s="226"/>
      <c r="GA50" s="226"/>
      <c r="GB50" s="226"/>
      <c r="GC50" s="226"/>
      <c r="GD50" s="226"/>
      <c r="GE50" s="226"/>
      <c r="GF50" s="226"/>
      <c r="GG50" s="226"/>
      <c r="GH50" s="226"/>
      <c r="GI50" s="226"/>
      <c r="GJ50" s="227"/>
      <c r="GK50" s="226"/>
      <c r="GL50" s="227"/>
      <c r="GM50" s="226"/>
      <c r="GN50" s="227"/>
      <c r="GO50" s="226"/>
      <c r="GP50" s="226"/>
      <c r="GQ50" s="226"/>
      <c r="GR50" s="226"/>
      <c r="GS50" s="226"/>
      <c r="GT50" s="231"/>
      <c r="GU50" s="225"/>
      <c r="GV50" s="231"/>
    </row>
    <row r="51" spans="1:204" ht="12.75" hidden="1">
      <c r="A51" s="201"/>
      <c r="B51" s="75"/>
      <c r="C51" s="23">
        <f t="shared" si="32"/>
        <v>0</v>
      </c>
      <c r="D51" s="17">
        <f t="shared" si="26"/>
        <v>0</v>
      </c>
      <c r="E51" s="68">
        <f t="shared" si="33"/>
        <v>0</v>
      </c>
      <c r="F51" s="17">
        <f t="shared" si="34"/>
        <v>0</v>
      </c>
      <c r="G51" s="17">
        <f t="shared" si="35"/>
        <v>0</v>
      </c>
      <c r="H51" s="68">
        <f t="shared" si="36"/>
        <v>0</v>
      </c>
      <c r="I51" s="69">
        <f t="shared" si="37"/>
        <v>0</v>
      </c>
      <c r="J51" s="70" t="e">
        <f t="shared" si="42"/>
        <v>#DIV/0!</v>
      </c>
      <c r="K51" s="70">
        <f>ABS(I51*100/I1)</f>
        <v>0</v>
      </c>
      <c r="L51" s="69">
        <f>K1</f>
        <v>44</v>
      </c>
      <c r="M51" s="69">
        <f t="shared" si="48"/>
        <v>0</v>
      </c>
      <c r="N51" s="69">
        <f t="shared" si="43"/>
        <v>0</v>
      </c>
      <c r="O51" s="69">
        <f t="shared" si="44"/>
        <v>0</v>
      </c>
      <c r="P51" s="69">
        <f t="shared" si="45"/>
        <v>0</v>
      </c>
      <c r="Q51" s="69">
        <f t="shared" si="46"/>
        <v>0</v>
      </c>
      <c r="R51" s="71">
        <f t="shared" si="38"/>
        <v>0</v>
      </c>
      <c r="S51" s="68">
        <f t="shared" si="39"/>
        <v>0</v>
      </c>
      <c r="T51" s="68">
        <f t="shared" si="40"/>
        <v>0</v>
      </c>
      <c r="U51" s="68">
        <f t="shared" si="47"/>
        <v>0</v>
      </c>
      <c r="V51" s="72">
        <f>GOLS!C50</f>
        <v>0</v>
      </c>
      <c r="W51" s="98"/>
      <c r="X51" s="237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9"/>
      <c r="BN51" s="238"/>
      <c r="BO51" s="254"/>
      <c r="BP51" s="235"/>
      <c r="BQ51" s="237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238"/>
      <c r="CF51" s="238"/>
      <c r="CG51" s="238"/>
      <c r="CH51" s="238"/>
      <c r="CI51" s="238"/>
      <c r="CJ51" s="238"/>
      <c r="CK51" s="238"/>
      <c r="CL51" s="238"/>
      <c r="CM51" s="238"/>
      <c r="CN51" s="238"/>
      <c r="CO51" s="238"/>
      <c r="CP51" s="238"/>
      <c r="CQ51" s="238"/>
      <c r="CR51" s="238"/>
      <c r="CS51" s="238"/>
      <c r="CT51" s="238"/>
      <c r="CU51" s="238"/>
      <c r="CV51" s="238"/>
      <c r="CW51" s="238"/>
      <c r="CX51" s="238"/>
      <c r="CY51" s="239"/>
      <c r="CZ51" s="238"/>
      <c r="DA51" s="239"/>
      <c r="DB51" s="238"/>
      <c r="DC51" s="239"/>
      <c r="DD51" s="238"/>
      <c r="DE51" s="238"/>
      <c r="DF51" s="238"/>
      <c r="DG51" s="238"/>
      <c r="DH51" s="238"/>
      <c r="DI51" s="235"/>
      <c r="DJ51" s="237"/>
      <c r="DK51" s="238"/>
      <c r="DL51" s="238"/>
      <c r="DM51" s="238"/>
      <c r="DN51" s="238"/>
      <c r="DO51" s="238"/>
      <c r="DP51" s="238"/>
      <c r="DQ51" s="238"/>
      <c r="DR51" s="238"/>
      <c r="DS51" s="238"/>
      <c r="DT51" s="238"/>
      <c r="DU51" s="238"/>
      <c r="DV51" s="238"/>
      <c r="DW51" s="238"/>
      <c r="DX51" s="238"/>
      <c r="DY51" s="238"/>
      <c r="DZ51" s="238"/>
      <c r="EA51" s="238"/>
      <c r="EB51" s="238"/>
      <c r="EC51" s="238"/>
      <c r="ED51" s="238"/>
      <c r="EE51" s="238"/>
      <c r="EF51" s="238"/>
      <c r="EG51" s="238"/>
      <c r="EH51" s="238"/>
      <c r="EI51" s="238"/>
      <c r="EJ51" s="238"/>
      <c r="EK51" s="238"/>
      <c r="EL51" s="238"/>
      <c r="EM51" s="238"/>
      <c r="EN51" s="238"/>
      <c r="EO51" s="238"/>
      <c r="EP51" s="238"/>
      <c r="EQ51" s="239"/>
      <c r="ER51" s="239"/>
      <c r="ES51" s="239"/>
      <c r="ET51" s="239"/>
      <c r="EU51" s="239"/>
      <c r="EV51" s="238"/>
      <c r="EW51" s="239"/>
      <c r="EX51" s="238"/>
      <c r="EY51" s="239"/>
      <c r="EZ51" s="238"/>
      <c r="FA51" s="239"/>
      <c r="FB51" s="99">
        <f t="shared" si="41"/>
        <v>0</v>
      </c>
      <c r="FC51" s="225"/>
      <c r="FD51" s="226"/>
      <c r="FE51" s="226"/>
      <c r="FF51" s="226"/>
      <c r="FG51" s="226"/>
      <c r="FH51" s="226"/>
      <c r="FI51" s="226"/>
      <c r="FJ51" s="226"/>
      <c r="FK51" s="226"/>
      <c r="FL51" s="226"/>
      <c r="FM51" s="226"/>
      <c r="FN51" s="226"/>
      <c r="FO51" s="226"/>
      <c r="FP51" s="226"/>
      <c r="FQ51" s="226"/>
      <c r="FR51" s="226"/>
      <c r="FS51" s="226"/>
      <c r="FT51" s="226"/>
      <c r="FU51" s="226"/>
      <c r="FV51" s="226"/>
      <c r="FW51" s="226"/>
      <c r="FX51" s="226"/>
      <c r="FY51" s="226"/>
      <c r="FZ51" s="226"/>
      <c r="GA51" s="226"/>
      <c r="GB51" s="226"/>
      <c r="GC51" s="226"/>
      <c r="GD51" s="226"/>
      <c r="GE51" s="226"/>
      <c r="GF51" s="226"/>
      <c r="GG51" s="226"/>
      <c r="GH51" s="226"/>
      <c r="GI51" s="226"/>
      <c r="GJ51" s="227"/>
      <c r="GK51" s="226"/>
      <c r="GL51" s="227"/>
      <c r="GM51" s="226"/>
      <c r="GN51" s="227"/>
      <c r="GO51" s="226"/>
      <c r="GP51" s="226"/>
      <c r="GQ51" s="226"/>
      <c r="GR51" s="226"/>
      <c r="GS51" s="226"/>
      <c r="GT51" s="231"/>
      <c r="GU51" s="225"/>
      <c r="GV51" s="231"/>
    </row>
    <row r="52" spans="1:204" ht="12.75" hidden="1">
      <c r="A52" s="201"/>
      <c r="B52" s="75"/>
      <c r="C52" s="23">
        <f t="shared" si="32"/>
        <v>0</v>
      </c>
      <c r="D52" s="17">
        <f t="shared" si="26"/>
        <v>0</v>
      </c>
      <c r="E52" s="68">
        <f t="shared" si="33"/>
        <v>0</v>
      </c>
      <c r="F52" s="17">
        <f t="shared" si="34"/>
        <v>0</v>
      </c>
      <c r="G52" s="17">
        <f t="shared" si="35"/>
        <v>0</v>
      </c>
      <c r="H52" s="68">
        <f t="shared" si="36"/>
        <v>0</v>
      </c>
      <c r="I52" s="69">
        <f t="shared" si="37"/>
        <v>0</v>
      </c>
      <c r="J52" s="70" t="e">
        <f>ABS(I52/C52)</f>
        <v>#DIV/0!</v>
      </c>
      <c r="K52" s="70" t="e">
        <f>ABS(I52*100/I2)</f>
        <v>#DIV/0!</v>
      </c>
      <c r="L52" s="69">
        <f>K1</f>
        <v>44</v>
      </c>
      <c r="M52" s="69">
        <f t="shared" si="48"/>
        <v>0</v>
      </c>
      <c r="N52" s="69">
        <f>SUM(O52:Q52)</f>
        <v>0</v>
      </c>
      <c r="O52" s="69">
        <f t="shared" si="44"/>
        <v>0</v>
      </c>
      <c r="P52" s="69">
        <f t="shared" si="45"/>
        <v>0</v>
      </c>
      <c r="Q52" s="69">
        <f t="shared" si="46"/>
        <v>0</v>
      </c>
      <c r="R52" s="71">
        <f t="shared" si="38"/>
        <v>0</v>
      </c>
      <c r="S52" s="68">
        <f t="shared" si="39"/>
        <v>0</v>
      </c>
      <c r="T52" s="68">
        <f t="shared" si="40"/>
        <v>0</v>
      </c>
      <c r="U52" s="68">
        <f aca="true" t="shared" si="49" ref="U52:U58">SUM(S52:T52)</f>
        <v>0</v>
      </c>
      <c r="V52" s="72">
        <f>GOLS!C51</f>
        <v>0</v>
      </c>
      <c r="W52" s="98"/>
      <c r="X52" s="237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9"/>
      <c r="BN52" s="238"/>
      <c r="BO52" s="254"/>
      <c r="BP52" s="235"/>
      <c r="BQ52" s="237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238"/>
      <c r="CF52" s="238"/>
      <c r="CG52" s="238"/>
      <c r="CH52" s="238"/>
      <c r="CI52" s="238"/>
      <c r="CJ52" s="238"/>
      <c r="CK52" s="238"/>
      <c r="CL52" s="238"/>
      <c r="CM52" s="238"/>
      <c r="CN52" s="238"/>
      <c r="CO52" s="238"/>
      <c r="CP52" s="238"/>
      <c r="CQ52" s="238"/>
      <c r="CR52" s="238"/>
      <c r="CS52" s="238"/>
      <c r="CT52" s="238"/>
      <c r="CU52" s="238"/>
      <c r="CV52" s="238"/>
      <c r="CW52" s="238"/>
      <c r="CX52" s="238"/>
      <c r="CY52" s="239"/>
      <c r="CZ52" s="238"/>
      <c r="DA52" s="239"/>
      <c r="DB52" s="238"/>
      <c r="DC52" s="239"/>
      <c r="DD52" s="238"/>
      <c r="DE52" s="238"/>
      <c r="DF52" s="238"/>
      <c r="DG52" s="238"/>
      <c r="DH52" s="238"/>
      <c r="DI52" s="235"/>
      <c r="DJ52" s="237"/>
      <c r="DK52" s="238"/>
      <c r="DL52" s="238"/>
      <c r="DM52" s="238"/>
      <c r="DN52" s="238"/>
      <c r="DO52" s="238"/>
      <c r="DP52" s="238"/>
      <c r="DQ52" s="238"/>
      <c r="DR52" s="238"/>
      <c r="DS52" s="238"/>
      <c r="DT52" s="238"/>
      <c r="DU52" s="238"/>
      <c r="DV52" s="238"/>
      <c r="DW52" s="238"/>
      <c r="DX52" s="238"/>
      <c r="DY52" s="238"/>
      <c r="DZ52" s="238"/>
      <c r="EA52" s="238"/>
      <c r="EB52" s="238"/>
      <c r="EC52" s="238"/>
      <c r="ED52" s="238"/>
      <c r="EE52" s="238"/>
      <c r="EF52" s="238"/>
      <c r="EG52" s="238"/>
      <c r="EH52" s="238"/>
      <c r="EI52" s="238"/>
      <c r="EJ52" s="238"/>
      <c r="EK52" s="238"/>
      <c r="EL52" s="238"/>
      <c r="EM52" s="238"/>
      <c r="EN52" s="238"/>
      <c r="EO52" s="238"/>
      <c r="EP52" s="238"/>
      <c r="EQ52" s="239"/>
      <c r="ER52" s="239"/>
      <c r="ES52" s="239"/>
      <c r="ET52" s="239"/>
      <c r="EU52" s="239"/>
      <c r="EV52" s="238"/>
      <c r="EW52" s="239"/>
      <c r="EX52" s="238"/>
      <c r="EY52" s="239"/>
      <c r="EZ52" s="238"/>
      <c r="FA52" s="239"/>
      <c r="FB52" s="99">
        <f t="shared" si="41"/>
        <v>0</v>
      </c>
      <c r="FC52" s="225"/>
      <c r="FD52" s="226"/>
      <c r="FE52" s="226"/>
      <c r="FF52" s="226"/>
      <c r="FG52" s="226"/>
      <c r="FH52" s="226"/>
      <c r="FI52" s="226"/>
      <c r="FJ52" s="226"/>
      <c r="FK52" s="226"/>
      <c r="FL52" s="226"/>
      <c r="FM52" s="226"/>
      <c r="FN52" s="226"/>
      <c r="FO52" s="226"/>
      <c r="FP52" s="226"/>
      <c r="FQ52" s="226"/>
      <c r="FR52" s="226"/>
      <c r="FS52" s="226"/>
      <c r="FT52" s="226"/>
      <c r="FU52" s="226"/>
      <c r="FV52" s="226"/>
      <c r="FW52" s="226"/>
      <c r="FX52" s="226"/>
      <c r="FY52" s="226"/>
      <c r="FZ52" s="226"/>
      <c r="GA52" s="226"/>
      <c r="GB52" s="226"/>
      <c r="GC52" s="226"/>
      <c r="GD52" s="226"/>
      <c r="GE52" s="226"/>
      <c r="GF52" s="226"/>
      <c r="GG52" s="226"/>
      <c r="GH52" s="226"/>
      <c r="GI52" s="226"/>
      <c r="GJ52" s="227"/>
      <c r="GK52" s="226"/>
      <c r="GL52" s="227"/>
      <c r="GM52" s="226"/>
      <c r="GN52" s="227"/>
      <c r="GO52" s="226"/>
      <c r="GP52" s="226"/>
      <c r="GQ52" s="226"/>
      <c r="GR52" s="226"/>
      <c r="GS52" s="226"/>
      <c r="GT52" s="231"/>
      <c r="GU52" s="225"/>
      <c r="GV52" s="231"/>
    </row>
    <row r="53" spans="1:204" ht="12.75" hidden="1">
      <c r="A53" s="201"/>
      <c r="B53" s="75"/>
      <c r="C53" s="23">
        <f t="shared" si="32"/>
        <v>0</v>
      </c>
      <c r="D53" s="17">
        <f t="shared" si="26"/>
        <v>0</v>
      </c>
      <c r="E53" s="68">
        <f t="shared" si="33"/>
        <v>0</v>
      </c>
      <c r="F53" s="17">
        <f t="shared" si="34"/>
        <v>0</v>
      </c>
      <c r="G53" s="17">
        <f t="shared" si="35"/>
        <v>0</v>
      </c>
      <c r="H53" s="68">
        <f t="shared" si="36"/>
        <v>0</v>
      </c>
      <c r="I53" s="69">
        <f t="shared" si="37"/>
        <v>0</v>
      </c>
      <c r="J53" s="70" t="e">
        <f>ABS(I53/C53)</f>
        <v>#DIV/0!</v>
      </c>
      <c r="K53" s="70" t="e">
        <f>ABS(I53*100/I3)</f>
        <v>#VALUE!</v>
      </c>
      <c r="L53" s="69">
        <f>K1</f>
        <v>44</v>
      </c>
      <c r="M53" s="69">
        <f t="shared" si="48"/>
        <v>0</v>
      </c>
      <c r="N53" s="69">
        <f>SUM(O53:Q53)</f>
        <v>0</v>
      </c>
      <c r="O53" s="69">
        <f t="shared" si="44"/>
        <v>0</v>
      </c>
      <c r="P53" s="69">
        <f t="shared" si="45"/>
        <v>0</v>
      </c>
      <c r="Q53" s="69">
        <f t="shared" si="46"/>
        <v>0</v>
      </c>
      <c r="R53" s="71">
        <f t="shared" si="38"/>
        <v>0</v>
      </c>
      <c r="S53" s="68">
        <f t="shared" si="39"/>
        <v>0</v>
      </c>
      <c r="T53" s="68">
        <f t="shared" si="40"/>
        <v>0</v>
      </c>
      <c r="U53" s="68">
        <f t="shared" si="49"/>
        <v>0</v>
      </c>
      <c r="V53" s="72">
        <f>GOLS!C52</f>
        <v>0</v>
      </c>
      <c r="W53" s="98"/>
      <c r="X53" s="237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9"/>
      <c r="BN53" s="238"/>
      <c r="BO53" s="254"/>
      <c r="BP53" s="235"/>
      <c r="BQ53" s="237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  <c r="CH53" s="238"/>
      <c r="CI53" s="238"/>
      <c r="CJ53" s="238"/>
      <c r="CK53" s="238"/>
      <c r="CL53" s="238"/>
      <c r="CM53" s="238"/>
      <c r="CN53" s="238"/>
      <c r="CO53" s="238"/>
      <c r="CP53" s="238"/>
      <c r="CQ53" s="238"/>
      <c r="CR53" s="238"/>
      <c r="CS53" s="238"/>
      <c r="CT53" s="238"/>
      <c r="CU53" s="238"/>
      <c r="CV53" s="238"/>
      <c r="CW53" s="238"/>
      <c r="CX53" s="238"/>
      <c r="CY53" s="239"/>
      <c r="CZ53" s="238"/>
      <c r="DA53" s="239"/>
      <c r="DB53" s="238"/>
      <c r="DC53" s="239"/>
      <c r="DD53" s="238"/>
      <c r="DE53" s="238"/>
      <c r="DF53" s="238"/>
      <c r="DG53" s="238"/>
      <c r="DH53" s="238"/>
      <c r="DI53" s="235"/>
      <c r="DJ53" s="237"/>
      <c r="DK53" s="238"/>
      <c r="DL53" s="238"/>
      <c r="DM53" s="238"/>
      <c r="DN53" s="238"/>
      <c r="DO53" s="238"/>
      <c r="DP53" s="238"/>
      <c r="DQ53" s="238"/>
      <c r="DR53" s="238"/>
      <c r="DS53" s="238"/>
      <c r="DT53" s="238"/>
      <c r="DU53" s="238"/>
      <c r="DV53" s="238"/>
      <c r="DW53" s="238"/>
      <c r="DX53" s="238"/>
      <c r="DY53" s="238"/>
      <c r="DZ53" s="238"/>
      <c r="EA53" s="238"/>
      <c r="EB53" s="238"/>
      <c r="EC53" s="238"/>
      <c r="ED53" s="238"/>
      <c r="EE53" s="238"/>
      <c r="EF53" s="238"/>
      <c r="EG53" s="238"/>
      <c r="EH53" s="238"/>
      <c r="EI53" s="238"/>
      <c r="EJ53" s="238"/>
      <c r="EK53" s="238"/>
      <c r="EL53" s="238"/>
      <c r="EM53" s="238"/>
      <c r="EN53" s="238"/>
      <c r="EO53" s="238"/>
      <c r="EP53" s="238"/>
      <c r="EQ53" s="239"/>
      <c r="ER53" s="239"/>
      <c r="ES53" s="239"/>
      <c r="ET53" s="239"/>
      <c r="EU53" s="239"/>
      <c r="EV53" s="238"/>
      <c r="EW53" s="239"/>
      <c r="EX53" s="238"/>
      <c r="EY53" s="239"/>
      <c r="EZ53" s="238"/>
      <c r="FA53" s="239"/>
      <c r="FB53" s="99">
        <f t="shared" si="41"/>
        <v>0</v>
      </c>
      <c r="FC53" s="225"/>
      <c r="FD53" s="226"/>
      <c r="FE53" s="226"/>
      <c r="FF53" s="226"/>
      <c r="FG53" s="226"/>
      <c r="FH53" s="226"/>
      <c r="FI53" s="226"/>
      <c r="FJ53" s="226"/>
      <c r="FK53" s="226"/>
      <c r="FL53" s="226"/>
      <c r="FM53" s="226"/>
      <c r="FN53" s="226"/>
      <c r="FO53" s="226"/>
      <c r="FP53" s="226"/>
      <c r="FQ53" s="226"/>
      <c r="FR53" s="226"/>
      <c r="FS53" s="226"/>
      <c r="FT53" s="226"/>
      <c r="FU53" s="226"/>
      <c r="FV53" s="226"/>
      <c r="FW53" s="226"/>
      <c r="FX53" s="226"/>
      <c r="FY53" s="226"/>
      <c r="FZ53" s="226"/>
      <c r="GA53" s="226"/>
      <c r="GB53" s="226"/>
      <c r="GC53" s="226"/>
      <c r="GD53" s="226"/>
      <c r="GE53" s="226"/>
      <c r="GF53" s="226"/>
      <c r="GG53" s="226"/>
      <c r="GH53" s="226"/>
      <c r="GI53" s="226"/>
      <c r="GJ53" s="227"/>
      <c r="GK53" s="226"/>
      <c r="GL53" s="227"/>
      <c r="GM53" s="226"/>
      <c r="GN53" s="227"/>
      <c r="GO53" s="226"/>
      <c r="GP53" s="226"/>
      <c r="GQ53" s="226"/>
      <c r="GR53" s="226"/>
      <c r="GS53" s="226"/>
      <c r="GT53" s="231"/>
      <c r="GU53" s="225"/>
      <c r="GV53" s="231"/>
    </row>
    <row r="54" spans="1:204" ht="12.75" hidden="1">
      <c r="A54" s="201"/>
      <c r="B54" s="75"/>
      <c r="C54" s="23">
        <f t="shared" si="32"/>
        <v>0</v>
      </c>
      <c r="D54" s="17">
        <f t="shared" si="26"/>
        <v>0</v>
      </c>
      <c r="E54" s="68">
        <f t="shared" si="33"/>
        <v>0</v>
      </c>
      <c r="F54" s="17">
        <f t="shared" si="34"/>
        <v>0</v>
      </c>
      <c r="G54" s="17">
        <f t="shared" si="35"/>
        <v>0</v>
      </c>
      <c r="H54" s="68">
        <f t="shared" si="36"/>
        <v>0</v>
      </c>
      <c r="I54" s="69">
        <f t="shared" si="37"/>
        <v>0</v>
      </c>
      <c r="J54" s="70" t="e">
        <f>ABS(I54/C54)</f>
        <v>#DIV/0!</v>
      </c>
      <c r="K54" s="70" t="e">
        <f>ABS(I54*100/I4)</f>
        <v>#DIV/0!</v>
      </c>
      <c r="L54" s="69">
        <f>K1</f>
        <v>44</v>
      </c>
      <c r="M54" s="69">
        <f t="shared" si="48"/>
        <v>0</v>
      </c>
      <c r="N54" s="69">
        <f>SUM(O54:Q54)</f>
        <v>0</v>
      </c>
      <c r="O54" s="69">
        <f t="shared" si="44"/>
        <v>0</v>
      </c>
      <c r="P54" s="69">
        <f t="shared" si="45"/>
        <v>0</v>
      </c>
      <c r="Q54" s="69">
        <f t="shared" si="46"/>
        <v>0</v>
      </c>
      <c r="R54" s="71">
        <f t="shared" si="38"/>
        <v>0</v>
      </c>
      <c r="S54" s="68">
        <f t="shared" si="39"/>
        <v>0</v>
      </c>
      <c r="T54" s="68">
        <f t="shared" si="40"/>
        <v>0</v>
      </c>
      <c r="U54" s="68">
        <f t="shared" si="49"/>
        <v>0</v>
      </c>
      <c r="V54" s="72">
        <f>GOLS!C53</f>
        <v>0</v>
      </c>
      <c r="W54" s="98"/>
      <c r="X54" s="237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9"/>
      <c r="BN54" s="238"/>
      <c r="BO54" s="254"/>
      <c r="BP54" s="235"/>
      <c r="BQ54" s="237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238"/>
      <c r="CF54" s="238"/>
      <c r="CG54" s="238"/>
      <c r="CH54" s="238"/>
      <c r="CI54" s="238"/>
      <c r="CJ54" s="238"/>
      <c r="CK54" s="238"/>
      <c r="CL54" s="238"/>
      <c r="CM54" s="238"/>
      <c r="CN54" s="238"/>
      <c r="CO54" s="238"/>
      <c r="CP54" s="238"/>
      <c r="CQ54" s="238"/>
      <c r="CR54" s="238"/>
      <c r="CS54" s="238"/>
      <c r="CT54" s="238"/>
      <c r="CU54" s="238"/>
      <c r="CV54" s="238"/>
      <c r="CW54" s="238"/>
      <c r="CX54" s="238"/>
      <c r="CY54" s="239"/>
      <c r="CZ54" s="238"/>
      <c r="DA54" s="239"/>
      <c r="DB54" s="238"/>
      <c r="DC54" s="239"/>
      <c r="DD54" s="238"/>
      <c r="DE54" s="238"/>
      <c r="DF54" s="238"/>
      <c r="DG54" s="238"/>
      <c r="DH54" s="238"/>
      <c r="DI54" s="235"/>
      <c r="DJ54" s="237"/>
      <c r="DK54" s="238"/>
      <c r="DL54" s="238"/>
      <c r="DM54" s="238"/>
      <c r="DN54" s="238"/>
      <c r="DO54" s="238"/>
      <c r="DP54" s="238"/>
      <c r="DQ54" s="238"/>
      <c r="DR54" s="238"/>
      <c r="DS54" s="238"/>
      <c r="DT54" s="238"/>
      <c r="DU54" s="238"/>
      <c r="DV54" s="238"/>
      <c r="DW54" s="238"/>
      <c r="DX54" s="238"/>
      <c r="DY54" s="238"/>
      <c r="DZ54" s="238"/>
      <c r="EA54" s="238"/>
      <c r="EB54" s="238"/>
      <c r="EC54" s="238"/>
      <c r="ED54" s="238"/>
      <c r="EE54" s="238"/>
      <c r="EF54" s="238"/>
      <c r="EG54" s="238"/>
      <c r="EH54" s="238"/>
      <c r="EI54" s="238"/>
      <c r="EJ54" s="238"/>
      <c r="EK54" s="238"/>
      <c r="EL54" s="238"/>
      <c r="EM54" s="238"/>
      <c r="EN54" s="238"/>
      <c r="EO54" s="238"/>
      <c r="EP54" s="238"/>
      <c r="EQ54" s="239"/>
      <c r="ER54" s="239"/>
      <c r="ES54" s="239"/>
      <c r="ET54" s="239"/>
      <c r="EU54" s="239"/>
      <c r="EV54" s="238"/>
      <c r="EW54" s="239"/>
      <c r="EX54" s="238"/>
      <c r="EY54" s="239"/>
      <c r="EZ54" s="238"/>
      <c r="FA54" s="239"/>
      <c r="FB54" s="99">
        <f t="shared" si="41"/>
        <v>0</v>
      </c>
      <c r="FC54" s="225"/>
      <c r="FD54" s="226"/>
      <c r="FE54" s="226"/>
      <c r="FF54" s="226"/>
      <c r="FG54" s="226"/>
      <c r="FH54" s="226"/>
      <c r="FI54" s="226"/>
      <c r="FJ54" s="226"/>
      <c r="FK54" s="226"/>
      <c r="FL54" s="226"/>
      <c r="FM54" s="226"/>
      <c r="FN54" s="226"/>
      <c r="FO54" s="226"/>
      <c r="FP54" s="226"/>
      <c r="FQ54" s="226"/>
      <c r="FR54" s="226"/>
      <c r="FS54" s="226"/>
      <c r="FT54" s="226"/>
      <c r="FU54" s="226"/>
      <c r="FV54" s="226"/>
      <c r="FW54" s="226"/>
      <c r="FX54" s="226"/>
      <c r="FY54" s="226"/>
      <c r="FZ54" s="226"/>
      <c r="GA54" s="226"/>
      <c r="GB54" s="226"/>
      <c r="GC54" s="226"/>
      <c r="GD54" s="226"/>
      <c r="GE54" s="226"/>
      <c r="GF54" s="226"/>
      <c r="GG54" s="226"/>
      <c r="GH54" s="226"/>
      <c r="GI54" s="226"/>
      <c r="GJ54" s="227"/>
      <c r="GK54" s="226"/>
      <c r="GL54" s="227"/>
      <c r="GM54" s="226"/>
      <c r="GN54" s="227"/>
      <c r="GO54" s="226"/>
      <c r="GP54" s="226"/>
      <c r="GQ54" s="226"/>
      <c r="GR54" s="226"/>
      <c r="GS54" s="226"/>
      <c r="GT54" s="231"/>
      <c r="GU54" s="225"/>
      <c r="GV54" s="231"/>
    </row>
    <row r="55" spans="1:204" ht="12.75" hidden="1">
      <c r="A55" s="201"/>
      <c r="B55" s="75"/>
      <c r="C55" s="23">
        <f t="shared" si="32"/>
        <v>0</v>
      </c>
      <c r="D55" s="17">
        <f t="shared" si="26"/>
        <v>0</v>
      </c>
      <c r="E55" s="68">
        <f t="shared" si="33"/>
        <v>0</v>
      </c>
      <c r="F55" s="17">
        <f t="shared" si="34"/>
        <v>0</v>
      </c>
      <c r="G55" s="17">
        <f t="shared" si="35"/>
        <v>0</v>
      </c>
      <c r="H55" s="68">
        <f t="shared" si="36"/>
        <v>0</v>
      </c>
      <c r="I55" s="69">
        <f t="shared" si="37"/>
        <v>0</v>
      </c>
      <c r="J55" s="70" t="e">
        <f>ABS(I55/C55)</f>
        <v>#DIV/0!</v>
      </c>
      <c r="K55" s="70">
        <f>ABS(I55*100/I5)</f>
        <v>0</v>
      </c>
      <c r="L55" s="69">
        <f>K1</f>
        <v>44</v>
      </c>
      <c r="M55" s="69">
        <f t="shared" si="48"/>
        <v>0</v>
      </c>
      <c r="N55" s="69">
        <f>SUM(O55:Q55)</f>
        <v>0</v>
      </c>
      <c r="O55" s="69">
        <f t="shared" si="44"/>
        <v>0</v>
      </c>
      <c r="P55" s="69">
        <f t="shared" si="45"/>
        <v>0</v>
      </c>
      <c r="Q55" s="69">
        <f t="shared" si="46"/>
        <v>0</v>
      </c>
      <c r="R55" s="71">
        <f t="shared" si="38"/>
        <v>0</v>
      </c>
      <c r="S55" s="68">
        <f t="shared" si="39"/>
        <v>0</v>
      </c>
      <c r="T55" s="68">
        <f t="shared" si="40"/>
        <v>0</v>
      </c>
      <c r="U55" s="68">
        <f t="shared" si="49"/>
        <v>0</v>
      </c>
      <c r="V55" s="72">
        <f>GOLS!C54</f>
        <v>0</v>
      </c>
      <c r="W55" s="98"/>
      <c r="X55" s="237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9"/>
      <c r="BN55" s="238"/>
      <c r="BO55" s="254"/>
      <c r="BP55" s="235"/>
      <c r="BQ55" s="237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38"/>
      <c r="CI55" s="238"/>
      <c r="CJ55" s="238"/>
      <c r="CK55" s="238"/>
      <c r="CL55" s="238"/>
      <c r="CM55" s="238"/>
      <c r="CN55" s="238"/>
      <c r="CO55" s="238"/>
      <c r="CP55" s="238"/>
      <c r="CQ55" s="238"/>
      <c r="CR55" s="238"/>
      <c r="CS55" s="238"/>
      <c r="CT55" s="238"/>
      <c r="CU55" s="238"/>
      <c r="CV55" s="238"/>
      <c r="CW55" s="238"/>
      <c r="CX55" s="238"/>
      <c r="CY55" s="239"/>
      <c r="CZ55" s="238"/>
      <c r="DA55" s="239"/>
      <c r="DB55" s="238"/>
      <c r="DC55" s="239"/>
      <c r="DD55" s="238"/>
      <c r="DE55" s="238"/>
      <c r="DF55" s="238"/>
      <c r="DG55" s="238"/>
      <c r="DH55" s="238"/>
      <c r="DI55" s="235"/>
      <c r="DJ55" s="237"/>
      <c r="DK55" s="238"/>
      <c r="DL55" s="238"/>
      <c r="DM55" s="238"/>
      <c r="DN55" s="238"/>
      <c r="DO55" s="238"/>
      <c r="DP55" s="238"/>
      <c r="DQ55" s="238"/>
      <c r="DR55" s="238"/>
      <c r="DS55" s="238"/>
      <c r="DT55" s="238"/>
      <c r="DU55" s="238"/>
      <c r="DV55" s="238"/>
      <c r="DW55" s="238"/>
      <c r="DX55" s="238"/>
      <c r="DY55" s="238"/>
      <c r="DZ55" s="238"/>
      <c r="EA55" s="238"/>
      <c r="EB55" s="238"/>
      <c r="EC55" s="238"/>
      <c r="ED55" s="238"/>
      <c r="EE55" s="238"/>
      <c r="EF55" s="238"/>
      <c r="EG55" s="238"/>
      <c r="EH55" s="238"/>
      <c r="EI55" s="238"/>
      <c r="EJ55" s="238"/>
      <c r="EK55" s="238"/>
      <c r="EL55" s="238"/>
      <c r="EM55" s="238"/>
      <c r="EN55" s="238"/>
      <c r="EO55" s="238"/>
      <c r="EP55" s="238"/>
      <c r="EQ55" s="239"/>
      <c r="ER55" s="239"/>
      <c r="ES55" s="239"/>
      <c r="ET55" s="239"/>
      <c r="EU55" s="239"/>
      <c r="EV55" s="238"/>
      <c r="EW55" s="239"/>
      <c r="EX55" s="238"/>
      <c r="EY55" s="239"/>
      <c r="EZ55" s="238"/>
      <c r="FA55" s="239"/>
      <c r="FB55" s="99">
        <f t="shared" si="41"/>
        <v>0</v>
      </c>
      <c r="FC55" s="225"/>
      <c r="FD55" s="226"/>
      <c r="FE55" s="226"/>
      <c r="FF55" s="226"/>
      <c r="FG55" s="226"/>
      <c r="FH55" s="226"/>
      <c r="FI55" s="226"/>
      <c r="FJ55" s="226"/>
      <c r="FK55" s="226"/>
      <c r="FL55" s="226"/>
      <c r="FM55" s="226"/>
      <c r="FN55" s="226"/>
      <c r="FO55" s="226"/>
      <c r="FP55" s="226"/>
      <c r="FQ55" s="226"/>
      <c r="FR55" s="226"/>
      <c r="FS55" s="226"/>
      <c r="FT55" s="226"/>
      <c r="FU55" s="226"/>
      <c r="FV55" s="226"/>
      <c r="FW55" s="226"/>
      <c r="FX55" s="226"/>
      <c r="FY55" s="226"/>
      <c r="FZ55" s="226"/>
      <c r="GA55" s="226"/>
      <c r="GB55" s="226"/>
      <c r="GC55" s="226"/>
      <c r="GD55" s="226"/>
      <c r="GE55" s="226"/>
      <c r="GF55" s="226"/>
      <c r="GG55" s="226"/>
      <c r="GH55" s="226"/>
      <c r="GI55" s="226"/>
      <c r="GJ55" s="227"/>
      <c r="GK55" s="226"/>
      <c r="GL55" s="227"/>
      <c r="GM55" s="226"/>
      <c r="GN55" s="227"/>
      <c r="GO55" s="226"/>
      <c r="GP55" s="226"/>
      <c r="GQ55" s="226"/>
      <c r="GR55" s="226"/>
      <c r="GS55" s="226"/>
      <c r="GT55" s="231"/>
      <c r="GU55" s="225"/>
      <c r="GV55" s="231"/>
    </row>
    <row r="56" spans="1:204" ht="12.75">
      <c r="A56" s="201" t="s">
        <v>163</v>
      </c>
      <c r="B56" s="75"/>
      <c r="C56" s="23"/>
      <c r="D56" s="17"/>
      <c r="E56" s="68"/>
      <c r="F56" s="17"/>
      <c r="G56" s="17"/>
      <c r="H56" s="68">
        <f t="shared" si="36"/>
        <v>0</v>
      </c>
      <c r="I56" s="69"/>
      <c r="J56" s="70"/>
      <c r="K56" s="70"/>
      <c r="L56" s="69"/>
      <c r="M56" s="69"/>
      <c r="N56" s="69"/>
      <c r="O56" s="69"/>
      <c r="P56" s="69"/>
      <c r="Q56" s="69"/>
      <c r="R56" s="71">
        <f t="shared" si="38"/>
        <v>1</v>
      </c>
      <c r="S56" s="68">
        <f t="shared" si="39"/>
        <v>0</v>
      </c>
      <c r="T56" s="68">
        <f t="shared" si="40"/>
        <v>0</v>
      </c>
      <c r="U56" s="68">
        <f t="shared" si="49"/>
        <v>0</v>
      </c>
      <c r="V56" s="72"/>
      <c r="W56" s="98"/>
      <c r="X56" s="237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9"/>
      <c r="BN56" s="238"/>
      <c r="BO56" s="254"/>
      <c r="BP56" s="235"/>
      <c r="BQ56" s="237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238"/>
      <c r="CF56" s="238"/>
      <c r="CG56" s="238"/>
      <c r="CH56" s="238"/>
      <c r="CI56" s="238"/>
      <c r="CJ56" s="238"/>
      <c r="CK56" s="238"/>
      <c r="CL56" s="238"/>
      <c r="CM56" s="238"/>
      <c r="CN56" s="238"/>
      <c r="CO56" s="238"/>
      <c r="CP56" s="238"/>
      <c r="CQ56" s="238"/>
      <c r="CR56" s="238"/>
      <c r="CS56" s="238"/>
      <c r="CT56" s="238"/>
      <c r="CU56" s="238"/>
      <c r="CV56" s="238"/>
      <c r="CW56" s="238"/>
      <c r="CX56" s="238"/>
      <c r="CY56" s="239"/>
      <c r="CZ56" s="238"/>
      <c r="DA56" s="239"/>
      <c r="DB56" s="238"/>
      <c r="DC56" s="239"/>
      <c r="DD56" s="238"/>
      <c r="DE56" s="238"/>
      <c r="DF56" s="238"/>
      <c r="DG56" s="238"/>
      <c r="DH56" s="238"/>
      <c r="DI56" s="235"/>
      <c r="DJ56" s="237"/>
      <c r="DK56" s="238"/>
      <c r="DL56" s="238"/>
      <c r="DM56" s="238"/>
      <c r="DN56" s="238"/>
      <c r="DO56" s="238"/>
      <c r="DP56" s="238"/>
      <c r="DQ56" s="238"/>
      <c r="DR56" s="238"/>
      <c r="DS56" s="238"/>
      <c r="DT56" s="238"/>
      <c r="DU56" s="238"/>
      <c r="DV56" s="238"/>
      <c r="DW56" s="238"/>
      <c r="DX56" s="238"/>
      <c r="DY56" s="238"/>
      <c r="DZ56" s="238"/>
      <c r="EA56" s="238"/>
      <c r="EB56" s="238"/>
      <c r="EC56" s="238"/>
      <c r="ED56" s="238"/>
      <c r="EE56" s="238"/>
      <c r="EF56" s="238"/>
      <c r="EG56" s="238"/>
      <c r="EH56" s="238"/>
      <c r="EI56" s="238"/>
      <c r="EJ56" s="238"/>
      <c r="EK56" s="238"/>
      <c r="EL56" s="238"/>
      <c r="EM56" s="238"/>
      <c r="EN56" s="238"/>
      <c r="EO56" s="238"/>
      <c r="EP56" s="238"/>
      <c r="EQ56" s="239"/>
      <c r="ER56" s="239"/>
      <c r="ES56" s="239"/>
      <c r="ET56" s="239"/>
      <c r="EU56" s="239"/>
      <c r="EV56" s="238"/>
      <c r="EW56" s="239"/>
      <c r="EX56" s="238"/>
      <c r="EY56" s="239"/>
      <c r="EZ56" s="238"/>
      <c r="FA56" s="239"/>
      <c r="FB56" s="99">
        <f t="shared" si="41"/>
        <v>1</v>
      </c>
      <c r="FC56" s="225"/>
      <c r="FD56" s="226"/>
      <c r="FE56" s="226"/>
      <c r="FF56" s="226"/>
      <c r="FG56" s="226"/>
      <c r="FH56" s="226"/>
      <c r="FI56" s="226"/>
      <c r="FJ56" s="226"/>
      <c r="FK56" s="226"/>
      <c r="FL56" s="226"/>
      <c r="FM56" s="226"/>
      <c r="FN56" s="226"/>
      <c r="FO56" s="226"/>
      <c r="FP56" s="226"/>
      <c r="FQ56" s="226"/>
      <c r="FR56" s="226"/>
      <c r="FS56" s="226"/>
      <c r="FT56" s="226"/>
      <c r="FU56" s="226"/>
      <c r="FV56" s="226"/>
      <c r="FW56" s="226"/>
      <c r="FX56" s="226"/>
      <c r="FY56" s="226"/>
      <c r="FZ56" s="226"/>
      <c r="GA56" s="226"/>
      <c r="GB56" s="226"/>
      <c r="GC56" s="226"/>
      <c r="GD56" s="226"/>
      <c r="GE56" s="226"/>
      <c r="GF56" s="226"/>
      <c r="GG56" s="226"/>
      <c r="GH56" s="226"/>
      <c r="GI56" s="247">
        <v>1</v>
      </c>
      <c r="GJ56" s="227"/>
      <c r="GK56" s="226"/>
      <c r="GL56" s="227"/>
      <c r="GM56" s="226"/>
      <c r="GN56" s="227"/>
      <c r="GO56" s="226"/>
      <c r="GP56" s="226"/>
      <c r="GQ56" s="226"/>
      <c r="GR56" s="226"/>
      <c r="GS56" s="226"/>
      <c r="GT56" s="231"/>
      <c r="GU56" s="225"/>
      <c r="GV56" s="231"/>
    </row>
    <row r="57" spans="1:204" ht="12.75">
      <c r="A57" s="201" t="s">
        <v>164</v>
      </c>
      <c r="B57" s="75"/>
      <c r="C57" s="23"/>
      <c r="D57" s="17"/>
      <c r="E57" s="68"/>
      <c r="F57" s="17"/>
      <c r="G57" s="17"/>
      <c r="H57" s="68">
        <f t="shared" si="36"/>
        <v>0</v>
      </c>
      <c r="I57" s="69"/>
      <c r="J57" s="70"/>
      <c r="K57" s="70"/>
      <c r="L57" s="69"/>
      <c r="M57" s="69"/>
      <c r="N57" s="69"/>
      <c r="O57" s="69"/>
      <c r="P57" s="69"/>
      <c r="Q57" s="69"/>
      <c r="R57" s="71">
        <f t="shared" si="38"/>
        <v>0</v>
      </c>
      <c r="S57" s="68">
        <f t="shared" si="39"/>
        <v>0</v>
      </c>
      <c r="T57" s="68">
        <f t="shared" si="40"/>
        <v>0</v>
      </c>
      <c r="U57" s="68">
        <f t="shared" si="49"/>
        <v>0</v>
      </c>
      <c r="V57" s="72"/>
      <c r="W57" s="98"/>
      <c r="X57" s="237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9"/>
      <c r="BN57" s="238"/>
      <c r="BO57" s="254"/>
      <c r="BP57" s="235"/>
      <c r="BQ57" s="237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238"/>
      <c r="CF57" s="238"/>
      <c r="CG57" s="238"/>
      <c r="CH57" s="238"/>
      <c r="CI57" s="238"/>
      <c r="CJ57" s="238"/>
      <c r="CK57" s="238"/>
      <c r="CL57" s="238"/>
      <c r="CM57" s="238"/>
      <c r="CN57" s="238"/>
      <c r="CO57" s="238"/>
      <c r="CP57" s="238"/>
      <c r="CQ57" s="238"/>
      <c r="CR57" s="238"/>
      <c r="CS57" s="238"/>
      <c r="CT57" s="238"/>
      <c r="CU57" s="238"/>
      <c r="CV57" s="238"/>
      <c r="CW57" s="238"/>
      <c r="CX57" s="238"/>
      <c r="CY57" s="239"/>
      <c r="CZ57" s="238"/>
      <c r="DA57" s="239"/>
      <c r="DB57" s="238"/>
      <c r="DC57" s="239"/>
      <c r="DD57" s="238"/>
      <c r="DE57" s="238"/>
      <c r="DF57" s="238"/>
      <c r="DG57" s="238"/>
      <c r="DH57" s="238"/>
      <c r="DI57" s="235"/>
      <c r="DJ57" s="237"/>
      <c r="DK57" s="238"/>
      <c r="DL57" s="238"/>
      <c r="DM57" s="238"/>
      <c r="DN57" s="238"/>
      <c r="DO57" s="238"/>
      <c r="DP57" s="238"/>
      <c r="DQ57" s="238"/>
      <c r="DR57" s="238"/>
      <c r="DS57" s="238"/>
      <c r="DT57" s="238"/>
      <c r="DU57" s="238"/>
      <c r="DV57" s="238"/>
      <c r="DW57" s="238"/>
      <c r="DX57" s="238"/>
      <c r="DY57" s="238"/>
      <c r="DZ57" s="238"/>
      <c r="EA57" s="238"/>
      <c r="EB57" s="238"/>
      <c r="EC57" s="238"/>
      <c r="ED57" s="238"/>
      <c r="EE57" s="238"/>
      <c r="EF57" s="238"/>
      <c r="EG57" s="238"/>
      <c r="EH57" s="238"/>
      <c r="EI57" s="238"/>
      <c r="EJ57" s="238"/>
      <c r="EK57" s="238"/>
      <c r="EL57" s="238"/>
      <c r="EM57" s="238"/>
      <c r="EN57" s="238"/>
      <c r="EO57" s="238"/>
      <c r="EP57" s="238"/>
      <c r="EQ57" s="239"/>
      <c r="ER57" s="239"/>
      <c r="ES57" s="239"/>
      <c r="ET57" s="239"/>
      <c r="EU57" s="239"/>
      <c r="EV57" s="238"/>
      <c r="EW57" s="239"/>
      <c r="EX57" s="238"/>
      <c r="EY57" s="239"/>
      <c r="EZ57" s="238"/>
      <c r="FA57" s="239"/>
      <c r="FB57" s="99">
        <f t="shared" si="41"/>
        <v>0</v>
      </c>
      <c r="FC57" s="225"/>
      <c r="FD57" s="226"/>
      <c r="FE57" s="226"/>
      <c r="FF57" s="226"/>
      <c r="FG57" s="226"/>
      <c r="FH57" s="226"/>
      <c r="FI57" s="226"/>
      <c r="FJ57" s="226"/>
      <c r="FK57" s="226"/>
      <c r="FL57" s="226"/>
      <c r="FM57" s="226"/>
      <c r="FN57" s="226"/>
      <c r="FO57" s="226"/>
      <c r="FP57" s="226"/>
      <c r="FQ57" s="226"/>
      <c r="FR57" s="226"/>
      <c r="FS57" s="226"/>
      <c r="FT57" s="226"/>
      <c r="FU57" s="226"/>
      <c r="FV57" s="226"/>
      <c r="FW57" s="226"/>
      <c r="FX57" s="226"/>
      <c r="FY57" s="226"/>
      <c r="FZ57" s="226"/>
      <c r="GA57" s="226"/>
      <c r="GB57" s="226"/>
      <c r="GC57" s="226"/>
      <c r="GD57" s="226"/>
      <c r="GE57" s="226"/>
      <c r="GF57" s="226"/>
      <c r="GG57" s="226"/>
      <c r="GH57" s="226"/>
      <c r="GI57" s="226"/>
      <c r="GJ57" s="227"/>
      <c r="GK57" s="226"/>
      <c r="GL57" s="227"/>
      <c r="GM57" s="226"/>
      <c r="GN57" s="227"/>
      <c r="GO57" s="226"/>
      <c r="GP57" s="226"/>
      <c r="GQ57" s="226"/>
      <c r="GR57" s="226"/>
      <c r="GS57" s="226"/>
      <c r="GT57" s="231"/>
      <c r="GU57" s="225"/>
      <c r="GV57" s="231"/>
    </row>
    <row r="58" spans="1:204" ht="12.75" hidden="1">
      <c r="A58" s="200" t="s">
        <v>140</v>
      </c>
      <c r="B58" s="75" t="s">
        <v>68</v>
      </c>
      <c r="C58" s="23"/>
      <c r="D58" s="17"/>
      <c r="E58" s="68"/>
      <c r="F58" s="17"/>
      <c r="G58" s="17"/>
      <c r="H58" s="68"/>
      <c r="I58" s="69"/>
      <c r="J58" s="70"/>
      <c r="K58" s="70"/>
      <c r="L58" s="69"/>
      <c r="M58" s="69"/>
      <c r="N58" s="69"/>
      <c r="O58" s="69"/>
      <c r="P58" s="69"/>
      <c r="Q58" s="69"/>
      <c r="R58" s="71">
        <f t="shared" si="38"/>
        <v>2</v>
      </c>
      <c r="S58" s="68">
        <f t="shared" si="39"/>
        <v>0</v>
      </c>
      <c r="T58" s="68">
        <f t="shared" si="40"/>
        <v>0</v>
      </c>
      <c r="U58" s="68">
        <f t="shared" si="49"/>
        <v>0</v>
      </c>
      <c r="V58" s="72">
        <f>GOLS!C57</f>
        <v>0</v>
      </c>
      <c r="W58" s="98"/>
      <c r="X58" s="237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38"/>
      <c r="BI58" s="238"/>
      <c r="BJ58" s="238"/>
      <c r="BK58" s="238"/>
      <c r="BL58" s="238"/>
      <c r="BM58" s="239"/>
      <c r="BN58" s="238"/>
      <c r="BO58" s="254"/>
      <c r="BP58" s="235"/>
      <c r="BQ58" s="237"/>
      <c r="BR58" s="238"/>
      <c r="BS58" s="238"/>
      <c r="BT58" s="238"/>
      <c r="BU58" s="238"/>
      <c r="BV58" s="238"/>
      <c r="BW58" s="238"/>
      <c r="BX58" s="238"/>
      <c r="BY58" s="238"/>
      <c r="BZ58" s="238"/>
      <c r="CA58" s="238"/>
      <c r="CB58" s="238"/>
      <c r="CC58" s="238"/>
      <c r="CD58" s="238"/>
      <c r="CE58" s="238"/>
      <c r="CF58" s="238"/>
      <c r="CG58" s="238"/>
      <c r="CH58" s="238"/>
      <c r="CI58" s="238"/>
      <c r="CJ58" s="238"/>
      <c r="CK58" s="238"/>
      <c r="CL58" s="238"/>
      <c r="CM58" s="238"/>
      <c r="CN58" s="238"/>
      <c r="CO58" s="238"/>
      <c r="CP58" s="238"/>
      <c r="CQ58" s="238"/>
      <c r="CR58" s="238"/>
      <c r="CS58" s="238"/>
      <c r="CT58" s="238"/>
      <c r="CU58" s="238"/>
      <c r="CV58" s="238"/>
      <c r="CW58" s="238"/>
      <c r="CX58" s="238"/>
      <c r="CY58" s="239"/>
      <c r="CZ58" s="238"/>
      <c r="DA58" s="239"/>
      <c r="DB58" s="238"/>
      <c r="DC58" s="239"/>
      <c r="DD58" s="238"/>
      <c r="DE58" s="238"/>
      <c r="DF58" s="238"/>
      <c r="DG58" s="238"/>
      <c r="DH58" s="238"/>
      <c r="DI58" s="235"/>
      <c r="DJ58" s="237"/>
      <c r="DK58" s="238"/>
      <c r="DL58" s="238"/>
      <c r="DM58" s="238"/>
      <c r="DN58" s="238"/>
      <c r="DO58" s="238"/>
      <c r="DP58" s="238"/>
      <c r="DQ58" s="238"/>
      <c r="DR58" s="238"/>
      <c r="DS58" s="238"/>
      <c r="DT58" s="238"/>
      <c r="DU58" s="238"/>
      <c r="DV58" s="238"/>
      <c r="DW58" s="238"/>
      <c r="DX58" s="238"/>
      <c r="DY58" s="238"/>
      <c r="DZ58" s="238"/>
      <c r="EA58" s="238"/>
      <c r="EB58" s="238"/>
      <c r="EC58" s="238"/>
      <c r="ED58" s="238"/>
      <c r="EE58" s="238"/>
      <c r="EF58" s="238"/>
      <c r="EG58" s="238"/>
      <c r="EH58" s="238"/>
      <c r="EI58" s="238"/>
      <c r="EJ58" s="238"/>
      <c r="EK58" s="238"/>
      <c r="EL58" s="238"/>
      <c r="EM58" s="238"/>
      <c r="EN58" s="238"/>
      <c r="EO58" s="238"/>
      <c r="EP58" s="238"/>
      <c r="EQ58" s="239"/>
      <c r="ER58" s="239"/>
      <c r="ES58" s="239"/>
      <c r="ET58" s="239"/>
      <c r="EU58" s="239"/>
      <c r="EV58" s="238"/>
      <c r="EW58" s="239"/>
      <c r="EX58" s="238"/>
      <c r="EY58" s="239"/>
      <c r="EZ58" s="238"/>
      <c r="FA58" s="239"/>
      <c r="FB58" s="99">
        <f t="shared" si="41"/>
        <v>2</v>
      </c>
      <c r="FC58" s="225"/>
      <c r="FD58" s="226"/>
      <c r="FE58" s="226"/>
      <c r="FF58" s="226"/>
      <c r="FG58" s="226"/>
      <c r="FH58" s="226"/>
      <c r="FI58" s="226"/>
      <c r="FJ58" s="226"/>
      <c r="FK58" s="226"/>
      <c r="FL58" s="247">
        <v>1</v>
      </c>
      <c r="FM58" s="226"/>
      <c r="FN58" s="226"/>
      <c r="FO58" s="226"/>
      <c r="FP58" s="226"/>
      <c r="FQ58" s="226"/>
      <c r="FR58" s="226"/>
      <c r="FS58" s="226"/>
      <c r="FT58" s="226"/>
      <c r="FU58" s="226"/>
      <c r="FV58" s="226"/>
      <c r="FW58" s="226"/>
      <c r="FX58" s="226"/>
      <c r="FY58" s="226"/>
      <c r="FZ58" s="226"/>
      <c r="GA58" s="226"/>
      <c r="GB58" s="226"/>
      <c r="GC58" s="226"/>
      <c r="GD58" s="226"/>
      <c r="GE58" s="247">
        <v>1</v>
      </c>
      <c r="GF58" s="226"/>
      <c r="GG58" s="226"/>
      <c r="GH58" s="226"/>
      <c r="GI58" s="226"/>
      <c r="GJ58" s="227"/>
      <c r="GK58" s="226"/>
      <c r="GL58" s="227"/>
      <c r="GM58" s="226"/>
      <c r="GN58" s="227"/>
      <c r="GO58" s="226"/>
      <c r="GP58" s="226"/>
      <c r="GQ58" s="226"/>
      <c r="GR58" s="226"/>
      <c r="GS58" s="226"/>
      <c r="GT58" s="231"/>
      <c r="GU58" s="225"/>
      <c r="GV58" s="231"/>
    </row>
    <row r="59" spans="1:204" ht="12.75" hidden="1">
      <c r="A59" s="201" t="s">
        <v>141</v>
      </c>
      <c r="B59" s="75" t="s">
        <v>144</v>
      </c>
      <c r="C59" s="23"/>
      <c r="D59" s="17"/>
      <c r="E59" s="68"/>
      <c r="F59" s="17"/>
      <c r="G59" s="17"/>
      <c r="H59" s="68">
        <f>COUNTIF(BQ59:DH59,"S")</f>
        <v>0</v>
      </c>
      <c r="I59" s="69"/>
      <c r="J59" s="70"/>
      <c r="K59" s="70"/>
      <c r="L59" s="70"/>
      <c r="M59" s="69"/>
      <c r="N59" s="69"/>
      <c r="O59" s="69"/>
      <c r="P59" s="69"/>
      <c r="Q59" s="69"/>
      <c r="R59" s="71">
        <f t="shared" si="38"/>
        <v>0</v>
      </c>
      <c r="S59" s="68">
        <f t="shared" si="39"/>
        <v>0</v>
      </c>
      <c r="T59" s="68">
        <f t="shared" si="40"/>
        <v>0</v>
      </c>
      <c r="U59" s="68">
        <f>SUM(S59:T59)</f>
        <v>0</v>
      </c>
      <c r="V59" s="72"/>
      <c r="W59" s="98"/>
      <c r="X59" s="237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238"/>
      <c r="BJ59" s="238"/>
      <c r="BK59" s="238"/>
      <c r="BL59" s="238"/>
      <c r="BM59" s="239"/>
      <c r="BN59" s="238"/>
      <c r="BO59" s="254"/>
      <c r="BP59" s="235"/>
      <c r="BQ59" s="237"/>
      <c r="BR59" s="238"/>
      <c r="BS59" s="238"/>
      <c r="BT59" s="238"/>
      <c r="BU59" s="238"/>
      <c r="BV59" s="238"/>
      <c r="BW59" s="238"/>
      <c r="BX59" s="238"/>
      <c r="BY59" s="238"/>
      <c r="BZ59" s="238"/>
      <c r="CA59" s="238"/>
      <c r="CB59" s="238"/>
      <c r="CC59" s="238"/>
      <c r="CD59" s="238"/>
      <c r="CE59" s="238"/>
      <c r="CF59" s="238"/>
      <c r="CG59" s="238"/>
      <c r="CH59" s="238"/>
      <c r="CI59" s="238"/>
      <c r="CJ59" s="238"/>
      <c r="CK59" s="238"/>
      <c r="CL59" s="238"/>
      <c r="CM59" s="238"/>
      <c r="CN59" s="238"/>
      <c r="CO59" s="238"/>
      <c r="CP59" s="238"/>
      <c r="CQ59" s="238"/>
      <c r="CR59" s="238"/>
      <c r="CS59" s="238"/>
      <c r="CT59" s="238"/>
      <c r="CU59" s="238"/>
      <c r="CV59" s="238"/>
      <c r="CW59" s="238"/>
      <c r="CX59" s="238"/>
      <c r="CY59" s="239"/>
      <c r="CZ59" s="238"/>
      <c r="DA59" s="239"/>
      <c r="DB59" s="238"/>
      <c r="DC59" s="239"/>
      <c r="DD59" s="238"/>
      <c r="DE59" s="238"/>
      <c r="DF59" s="238"/>
      <c r="DG59" s="238"/>
      <c r="DH59" s="238"/>
      <c r="DI59" s="235"/>
      <c r="DJ59" s="237"/>
      <c r="DK59" s="238"/>
      <c r="DL59" s="238"/>
      <c r="DM59" s="238"/>
      <c r="DN59" s="238"/>
      <c r="DO59" s="238"/>
      <c r="DP59" s="238"/>
      <c r="DQ59" s="238"/>
      <c r="DR59" s="238"/>
      <c r="DS59" s="238"/>
      <c r="DT59" s="238"/>
      <c r="DU59" s="238"/>
      <c r="DV59" s="238"/>
      <c r="DW59" s="238"/>
      <c r="DX59" s="238"/>
      <c r="DY59" s="238"/>
      <c r="DZ59" s="238"/>
      <c r="EA59" s="238"/>
      <c r="EB59" s="238"/>
      <c r="EC59" s="238"/>
      <c r="ED59" s="238"/>
      <c r="EE59" s="238"/>
      <c r="EF59" s="238"/>
      <c r="EG59" s="238"/>
      <c r="EH59" s="238"/>
      <c r="EI59" s="238"/>
      <c r="EJ59" s="238"/>
      <c r="EK59" s="238"/>
      <c r="EL59" s="238"/>
      <c r="EM59" s="238"/>
      <c r="EN59" s="238"/>
      <c r="EO59" s="238"/>
      <c r="EP59" s="238"/>
      <c r="EQ59" s="239"/>
      <c r="ER59" s="239"/>
      <c r="ES59" s="239"/>
      <c r="ET59" s="239"/>
      <c r="EU59" s="239"/>
      <c r="EV59" s="238"/>
      <c r="EW59" s="239"/>
      <c r="EX59" s="238"/>
      <c r="EY59" s="239"/>
      <c r="EZ59" s="238"/>
      <c r="FA59" s="239"/>
      <c r="FB59" s="99">
        <f t="shared" si="41"/>
        <v>0</v>
      </c>
      <c r="FC59" s="226"/>
      <c r="FD59" s="226"/>
      <c r="FE59" s="226"/>
      <c r="FF59" s="226"/>
      <c r="FG59" s="226"/>
      <c r="FH59" s="226"/>
      <c r="FI59" s="226"/>
      <c r="FJ59" s="226"/>
      <c r="FK59" s="226"/>
      <c r="FL59" s="226"/>
      <c r="FM59" s="226"/>
      <c r="FN59" s="226"/>
      <c r="FO59" s="226"/>
      <c r="FP59" s="226"/>
      <c r="FQ59" s="226"/>
      <c r="FR59" s="226"/>
      <c r="FS59" s="226"/>
      <c r="FT59" s="226"/>
      <c r="FU59" s="226"/>
      <c r="FV59" s="226"/>
      <c r="FW59" s="226"/>
      <c r="FX59" s="226"/>
      <c r="FY59" s="226"/>
      <c r="FZ59" s="226"/>
      <c r="GA59" s="226"/>
      <c r="GB59" s="226"/>
      <c r="GC59" s="226"/>
      <c r="GD59" s="226"/>
      <c r="GE59" s="226"/>
      <c r="GF59" s="226"/>
      <c r="GG59" s="226"/>
      <c r="GH59" s="226"/>
      <c r="GI59" s="226"/>
      <c r="GJ59" s="226"/>
      <c r="GK59" s="226"/>
      <c r="GL59" s="226"/>
      <c r="GM59" s="226"/>
      <c r="GN59" s="226"/>
      <c r="GO59" s="226"/>
      <c r="GP59" s="226"/>
      <c r="GQ59" s="226"/>
      <c r="GR59" s="226"/>
      <c r="GS59" s="226"/>
      <c r="GT59" s="231"/>
      <c r="GU59" s="225"/>
      <c r="GV59" s="231"/>
    </row>
    <row r="60" spans="1:248" s="2" customFormat="1" ht="12.75">
      <c r="A60" s="200" t="s">
        <v>142</v>
      </c>
      <c r="B60" s="75" t="s">
        <v>70</v>
      </c>
      <c r="C60" s="23"/>
      <c r="D60" s="17"/>
      <c r="E60" s="68"/>
      <c r="F60" s="17"/>
      <c r="G60" s="17"/>
      <c r="H60" s="68">
        <f>COUNTIF(BQ60:DH60,"S")</f>
        <v>0</v>
      </c>
      <c r="I60" s="69"/>
      <c r="J60" s="70"/>
      <c r="K60" s="70"/>
      <c r="L60" s="70"/>
      <c r="M60" s="69"/>
      <c r="N60" s="69"/>
      <c r="O60" s="69"/>
      <c r="P60" s="69"/>
      <c r="Q60" s="69"/>
      <c r="R60" s="71">
        <f t="shared" si="38"/>
        <v>0</v>
      </c>
      <c r="S60" s="68">
        <f t="shared" si="39"/>
        <v>0</v>
      </c>
      <c r="T60" s="68">
        <f t="shared" si="40"/>
        <v>1</v>
      </c>
      <c r="U60" s="68">
        <f>SUM(S60:T60)</f>
        <v>1</v>
      </c>
      <c r="V60" s="72"/>
      <c r="W60" s="98"/>
      <c r="X60" s="237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  <c r="BL60" s="238"/>
      <c r="BM60" s="239"/>
      <c r="BN60" s="238"/>
      <c r="BO60" s="254"/>
      <c r="BP60" s="235"/>
      <c r="BQ60" s="237"/>
      <c r="BR60" s="238"/>
      <c r="BS60" s="238"/>
      <c r="BT60" s="238"/>
      <c r="BU60" s="238"/>
      <c r="BV60" s="238"/>
      <c r="BW60" s="238"/>
      <c r="BX60" s="238"/>
      <c r="BY60" s="238"/>
      <c r="BZ60" s="238"/>
      <c r="CA60" s="238"/>
      <c r="CB60" s="238"/>
      <c r="CC60" s="238"/>
      <c r="CD60" s="238"/>
      <c r="CE60" s="238"/>
      <c r="CF60" s="238"/>
      <c r="CG60" s="238"/>
      <c r="CH60" s="238"/>
      <c r="CI60" s="238"/>
      <c r="CJ60" s="238"/>
      <c r="CK60" s="238"/>
      <c r="CL60" s="238"/>
      <c r="CM60" s="238"/>
      <c r="CN60" s="238"/>
      <c r="CO60" s="238"/>
      <c r="CP60" s="238"/>
      <c r="CQ60" s="238"/>
      <c r="CR60" s="238"/>
      <c r="CS60" s="238"/>
      <c r="CT60" s="238"/>
      <c r="CU60" s="238"/>
      <c r="CV60" s="238"/>
      <c r="CW60" s="238"/>
      <c r="CX60" s="238"/>
      <c r="CY60" s="239"/>
      <c r="CZ60" s="238"/>
      <c r="DA60" s="239"/>
      <c r="DB60" s="238"/>
      <c r="DC60" s="239"/>
      <c r="DD60" s="238"/>
      <c r="DE60" s="238"/>
      <c r="DF60" s="238"/>
      <c r="DG60" s="238"/>
      <c r="DH60" s="238"/>
      <c r="DI60" s="235"/>
      <c r="DJ60" s="237"/>
      <c r="DK60" s="238"/>
      <c r="DL60" s="238"/>
      <c r="DM60" s="238"/>
      <c r="DN60" s="238"/>
      <c r="DO60" s="238"/>
      <c r="DP60" s="238"/>
      <c r="DQ60" s="238"/>
      <c r="DR60" s="238"/>
      <c r="DS60" s="238"/>
      <c r="DT60" s="238"/>
      <c r="DU60" s="238"/>
      <c r="DV60" s="238"/>
      <c r="DW60" s="238"/>
      <c r="DX60" s="238"/>
      <c r="DY60" s="238"/>
      <c r="DZ60" s="238"/>
      <c r="EA60" s="238"/>
      <c r="EB60" s="238"/>
      <c r="EC60" s="238"/>
      <c r="ED60" s="238"/>
      <c r="EE60" s="238"/>
      <c r="EF60" s="238"/>
      <c r="EG60" s="238"/>
      <c r="EH60" s="238"/>
      <c r="EI60" s="238"/>
      <c r="EJ60" s="238"/>
      <c r="EK60" s="238"/>
      <c r="EL60" s="238"/>
      <c r="EM60" s="238"/>
      <c r="EN60" s="238"/>
      <c r="EO60" s="238"/>
      <c r="EP60" s="238"/>
      <c r="EQ60" s="239"/>
      <c r="ER60" s="239"/>
      <c r="ES60" s="239"/>
      <c r="ET60" s="239"/>
      <c r="EU60" s="239"/>
      <c r="EV60" s="238"/>
      <c r="EW60" s="239"/>
      <c r="EX60" s="238"/>
      <c r="EY60" s="239"/>
      <c r="EZ60" s="238"/>
      <c r="FA60" s="239"/>
      <c r="FB60" s="99">
        <f t="shared" si="41"/>
        <v>0</v>
      </c>
      <c r="FC60" s="225"/>
      <c r="FD60" s="226"/>
      <c r="FE60" s="226"/>
      <c r="FF60" s="226"/>
      <c r="FG60" s="226"/>
      <c r="FH60" s="226"/>
      <c r="FI60" s="226"/>
      <c r="FJ60" s="226"/>
      <c r="FK60" s="226"/>
      <c r="FL60" s="226"/>
      <c r="FM60" s="226"/>
      <c r="FN60" s="226"/>
      <c r="FO60" s="226"/>
      <c r="FP60" s="226"/>
      <c r="FQ60" s="226"/>
      <c r="FR60" s="226"/>
      <c r="FS60" s="226"/>
      <c r="FT60" s="226"/>
      <c r="FU60" s="226"/>
      <c r="FV60" s="248" t="s">
        <v>149</v>
      </c>
      <c r="FW60" s="249" t="s">
        <v>127</v>
      </c>
      <c r="FX60" s="249" t="s">
        <v>127</v>
      </c>
      <c r="FY60" s="226"/>
      <c r="FZ60" s="226"/>
      <c r="GA60" s="226"/>
      <c r="GB60" s="226"/>
      <c r="GC60" s="226"/>
      <c r="GD60" s="226"/>
      <c r="GE60" s="226"/>
      <c r="GF60" s="226"/>
      <c r="GG60" s="226"/>
      <c r="GH60" s="226"/>
      <c r="GI60" s="226"/>
      <c r="GJ60" s="227"/>
      <c r="GK60" s="226"/>
      <c r="GL60" s="227"/>
      <c r="GM60" s="226"/>
      <c r="GN60" s="227"/>
      <c r="GO60" s="226"/>
      <c r="GP60" s="226"/>
      <c r="GQ60" s="226"/>
      <c r="GR60" s="226"/>
      <c r="GS60" s="226"/>
      <c r="GT60" s="231"/>
      <c r="GU60" s="225"/>
      <c r="GV60" s="231"/>
      <c r="GW60" s="136"/>
      <c r="GX60" s="136"/>
      <c r="GY60" s="136"/>
      <c r="GZ60" s="136"/>
      <c r="HA60" s="136"/>
      <c r="HB60" s="136"/>
      <c r="HC60" s="136"/>
      <c r="HD60" s="136"/>
      <c r="HE60" s="136"/>
      <c r="HF60" s="136"/>
      <c r="HG60" s="136"/>
      <c r="HH60" s="136"/>
      <c r="HI60" s="136"/>
      <c r="HJ60" s="136"/>
      <c r="HK60" s="136"/>
      <c r="HL60" s="136"/>
      <c r="HM60" s="136"/>
      <c r="HN60" s="136"/>
      <c r="HO60" s="136"/>
      <c r="HP60" s="136"/>
      <c r="HQ60" s="136"/>
      <c r="HR60" s="136"/>
      <c r="HS60" s="136"/>
      <c r="HT60" s="136"/>
      <c r="HU60" s="136"/>
      <c r="HV60" s="136"/>
      <c r="HW60" s="136"/>
      <c r="HX60" s="136"/>
      <c r="HY60" s="136"/>
      <c r="HZ60" s="136"/>
      <c r="IA60" s="136"/>
      <c r="IB60" s="136"/>
      <c r="IC60" s="136"/>
      <c r="ID60" s="136"/>
      <c r="IE60" s="136"/>
      <c r="IF60" s="136"/>
      <c r="IG60" s="136"/>
      <c r="IH60" s="136"/>
      <c r="II60" s="136"/>
      <c r="IJ60" s="136"/>
      <c r="IK60" s="136"/>
      <c r="IL60" s="136"/>
      <c r="IM60" s="136"/>
      <c r="IN60" s="136"/>
    </row>
    <row r="61" spans="1:204" ht="12.75">
      <c r="A61" s="200" t="s">
        <v>143</v>
      </c>
      <c r="B61" s="75" t="s">
        <v>145</v>
      </c>
      <c r="C61" s="23"/>
      <c r="D61" s="17"/>
      <c r="E61" s="68"/>
      <c r="F61" s="17"/>
      <c r="G61" s="17"/>
      <c r="H61" s="68">
        <f>COUNTIF(BQ61:DH61,"S")</f>
        <v>0</v>
      </c>
      <c r="I61" s="69"/>
      <c r="J61" s="70"/>
      <c r="K61" s="70"/>
      <c r="L61" s="70"/>
      <c r="M61" s="69"/>
      <c r="N61" s="69"/>
      <c r="O61" s="69"/>
      <c r="P61" s="69"/>
      <c r="Q61" s="69"/>
      <c r="R61" s="71">
        <f t="shared" si="38"/>
        <v>3</v>
      </c>
      <c r="S61" s="68">
        <f t="shared" si="39"/>
        <v>0</v>
      </c>
      <c r="T61" s="68">
        <f t="shared" si="40"/>
        <v>1</v>
      </c>
      <c r="U61" s="68">
        <f>SUM(S61:T61)</f>
        <v>1</v>
      </c>
      <c r="V61" s="72"/>
      <c r="W61" s="98"/>
      <c r="X61" s="237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38"/>
      <c r="BF61" s="238"/>
      <c r="BG61" s="238"/>
      <c r="BH61" s="238"/>
      <c r="BI61" s="238"/>
      <c r="BJ61" s="238"/>
      <c r="BK61" s="238"/>
      <c r="BL61" s="238"/>
      <c r="BM61" s="239"/>
      <c r="BN61" s="238"/>
      <c r="BO61" s="254"/>
      <c r="BP61" s="235"/>
      <c r="BQ61" s="237"/>
      <c r="BR61" s="238"/>
      <c r="BS61" s="238"/>
      <c r="BT61" s="238"/>
      <c r="BU61" s="238"/>
      <c r="BV61" s="238"/>
      <c r="BW61" s="238"/>
      <c r="BX61" s="238"/>
      <c r="BY61" s="238"/>
      <c r="BZ61" s="238"/>
      <c r="CA61" s="238"/>
      <c r="CB61" s="238"/>
      <c r="CC61" s="238"/>
      <c r="CD61" s="238"/>
      <c r="CE61" s="238"/>
      <c r="CF61" s="238"/>
      <c r="CG61" s="238"/>
      <c r="CH61" s="238"/>
      <c r="CI61" s="238"/>
      <c r="CJ61" s="238"/>
      <c r="CK61" s="238"/>
      <c r="CL61" s="238"/>
      <c r="CM61" s="238"/>
      <c r="CN61" s="238"/>
      <c r="CO61" s="238"/>
      <c r="CP61" s="238"/>
      <c r="CQ61" s="238"/>
      <c r="CR61" s="238"/>
      <c r="CS61" s="238"/>
      <c r="CT61" s="238"/>
      <c r="CU61" s="238"/>
      <c r="CV61" s="238"/>
      <c r="CW61" s="238"/>
      <c r="CX61" s="238"/>
      <c r="CY61" s="239"/>
      <c r="CZ61" s="238"/>
      <c r="DA61" s="239"/>
      <c r="DB61" s="238"/>
      <c r="DC61" s="239"/>
      <c r="DD61" s="238"/>
      <c r="DE61" s="238"/>
      <c r="DF61" s="238"/>
      <c r="DG61" s="238"/>
      <c r="DH61" s="238"/>
      <c r="DI61" s="240"/>
      <c r="DJ61" s="237"/>
      <c r="DK61" s="238"/>
      <c r="DL61" s="238"/>
      <c r="DM61" s="238"/>
      <c r="DN61" s="238"/>
      <c r="DO61" s="238"/>
      <c r="DP61" s="238"/>
      <c r="DQ61" s="238"/>
      <c r="DR61" s="238"/>
      <c r="DS61" s="238"/>
      <c r="DT61" s="238"/>
      <c r="DU61" s="238"/>
      <c r="DV61" s="238"/>
      <c r="DW61" s="238"/>
      <c r="DX61" s="238"/>
      <c r="DY61" s="238"/>
      <c r="DZ61" s="238"/>
      <c r="EA61" s="238"/>
      <c r="EB61" s="238"/>
      <c r="EC61" s="238"/>
      <c r="ED61" s="238"/>
      <c r="EE61" s="238"/>
      <c r="EF61" s="238"/>
      <c r="EG61" s="238"/>
      <c r="EH61" s="238"/>
      <c r="EI61" s="238"/>
      <c r="EJ61" s="238"/>
      <c r="EK61" s="238"/>
      <c r="EL61" s="238"/>
      <c r="EM61" s="238"/>
      <c r="EN61" s="238"/>
      <c r="EO61" s="238"/>
      <c r="EP61" s="238"/>
      <c r="EQ61" s="239"/>
      <c r="ER61" s="239"/>
      <c r="ES61" s="239"/>
      <c r="ET61" s="239"/>
      <c r="EU61" s="239"/>
      <c r="EV61" s="238"/>
      <c r="EW61" s="239"/>
      <c r="EX61" s="238"/>
      <c r="EY61" s="239"/>
      <c r="EZ61" s="238"/>
      <c r="FA61" s="239"/>
      <c r="FB61" s="99">
        <f t="shared" si="41"/>
        <v>3</v>
      </c>
      <c r="FC61" s="101"/>
      <c r="FD61" s="68"/>
      <c r="FE61" s="68"/>
      <c r="FF61" s="68"/>
      <c r="FG61" s="68"/>
      <c r="FH61" s="68"/>
      <c r="FI61" s="68"/>
      <c r="FJ61" s="68"/>
      <c r="FK61" s="247">
        <v>1</v>
      </c>
      <c r="FL61" s="68"/>
      <c r="FM61" s="68"/>
      <c r="FN61" s="68"/>
      <c r="FO61" s="68"/>
      <c r="FP61" s="247">
        <v>1</v>
      </c>
      <c r="FQ61" s="248" t="s">
        <v>149</v>
      </c>
      <c r="FR61" s="249" t="s">
        <v>127</v>
      </c>
      <c r="FS61" s="68"/>
      <c r="FT61" s="68"/>
      <c r="FU61" s="247">
        <v>1</v>
      </c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72"/>
      <c r="GK61" s="68"/>
      <c r="GL61" s="72"/>
      <c r="GM61" s="68"/>
      <c r="GN61" s="72"/>
      <c r="GO61" s="68"/>
      <c r="GP61" s="68"/>
      <c r="GQ61" s="68"/>
      <c r="GR61" s="68"/>
      <c r="GS61" s="68"/>
      <c r="GT61" s="103"/>
      <c r="GU61" s="101"/>
      <c r="GV61" s="103"/>
    </row>
    <row r="62" spans="1:248" s="2" customFormat="1" ht="13.5" thickBot="1">
      <c r="A62" s="206" t="s">
        <v>146</v>
      </c>
      <c r="B62" s="104" t="s">
        <v>69</v>
      </c>
      <c r="C62" s="73"/>
      <c r="D62" s="105"/>
      <c r="E62" s="105"/>
      <c r="F62" s="105"/>
      <c r="G62" s="105"/>
      <c r="H62" s="105">
        <f>COUNTIF(BQ62:DH62,"S")</f>
        <v>0</v>
      </c>
      <c r="I62" s="106"/>
      <c r="J62" s="107"/>
      <c r="K62" s="107"/>
      <c r="L62" s="107"/>
      <c r="M62" s="106"/>
      <c r="N62" s="106"/>
      <c r="O62" s="106"/>
      <c r="P62" s="106"/>
      <c r="Q62" s="106"/>
      <c r="R62" s="108">
        <f t="shared" si="38"/>
        <v>0</v>
      </c>
      <c r="S62" s="105">
        <f t="shared" si="39"/>
        <v>0</v>
      </c>
      <c r="T62" s="105">
        <f t="shared" si="40"/>
        <v>0</v>
      </c>
      <c r="U62" s="105">
        <f>SUM(S62:T62)</f>
        <v>0</v>
      </c>
      <c r="V62" s="109"/>
      <c r="W62" s="110"/>
      <c r="X62" s="241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3"/>
      <c r="BN62" s="242"/>
      <c r="BO62" s="255"/>
      <c r="BP62" s="244"/>
      <c r="BQ62" s="241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  <c r="CW62" s="242"/>
      <c r="CX62" s="242"/>
      <c r="CY62" s="243"/>
      <c r="CZ62" s="242"/>
      <c r="DA62" s="243"/>
      <c r="DB62" s="242"/>
      <c r="DC62" s="243"/>
      <c r="DD62" s="242"/>
      <c r="DE62" s="242"/>
      <c r="DF62" s="242"/>
      <c r="DG62" s="242"/>
      <c r="DH62" s="242"/>
      <c r="DI62" s="244"/>
      <c r="DJ62" s="241"/>
      <c r="DK62" s="242"/>
      <c r="DL62" s="242"/>
      <c r="DM62" s="242"/>
      <c r="DN62" s="242"/>
      <c r="DO62" s="242"/>
      <c r="DP62" s="242"/>
      <c r="DQ62" s="242"/>
      <c r="DR62" s="242"/>
      <c r="DS62" s="242"/>
      <c r="DT62" s="242"/>
      <c r="DU62" s="242"/>
      <c r="DV62" s="242"/>
      <c r="DW62" s="242"/>
      <c r="DX62" s="242"/>
      <c r="DY62" s="242"/>
      <c r="DZ62" s="242"/>
      <c r="EA62" s="242"/>
      <c r="EB62" s="242"/>
      <c r="EC62" s="242"/>
      <c r="ED62" s="242"/>
      <c r="EE62" s="242"/>
      <c r="EF62" s="242"/>
      <c r="EG62" s="242"/>
      <c r="EH62" s="242"/>
      <c r="EI62" s="242"/>
      <c r="EJ62" s="242"/>
      <c r="EK62" s="242"/>
      <c r="EL62" s="242"/>
      <c r="EM62" s="242"/>
      <c r="EN62" s="242"/>
      <c r="EO62" s="242"/>
      <c r="EP62" s="242"/>
      <c r="EQ62" s="243"/>
      <c r="ER62" s="243"/>
      <c r="ES62" s="243"/>
      <c r="ET62" s="243"/>
      <c r="EU62" s="243"/>
      <c r="EV62" s="242"/>
      <c r="EW62" s="243"/>
      <c r="EX62" s="242"/>
      <c r="EY62" s="243"/>
      <c r="EZ62" s="242"/>
      <c r="FA62" s="243"/>
      <c r="FB62" s="110">
        <f t="shared" si="41"/>
        <v>0</v>
      </c>
      <c r="FC62" s="111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12"/>
      <c r="GK62" s="105"/>
      <c r="GL62" s="112"/>
      <c r="GM62" s="105"/>
      <c r="GN62" s="112"/>
      <c r="GO62" s="105"/>
      <c r="GP62" s="105"/>
      <c r="GQ62" s="105"/>
      <c r="GR62" s="105"/>
      <c r="GS62" s="105"/>
      <c r="GT62" s="113"/>
      <c r="GU62" s="111"/>
      <c r="GV62" s="113"/>
      <c r="GW62" s="136"/>
      <c r="GX62" s="136"/>
      <c r="GY62" s="136"/>
      <c r="GZ62" s="136"/>
      <c r="HA62" s="136"/>
      <c r="HB62" s="136"/>
      <c r="HC62" s="136"/>
      <c r="HD62" s="136"/>
      <c r="HE62" s="136"/>
      <c r="HF62" s="136"/>
      <c r="HG62" s="136"/>
      <c r="HH62" s="136"/>
      <c r="HI62" s="136"/>
      <c r="HJ62" s="136"/>
      <c r="HK62" s="136"/>
      <c r="HL62" s="136"/>
      <c r="HM62" s="136"/>
      <c r="HN62" s="136"/>
      <c r="HO62" s="136"/>
      <c r="HP62" s="136"/>
      <c r="HQ62" s="136"/>
      <c r="HR62" s="136"/>
      <c r="HS62" s="136"/>
      <c r="HT62" s="136"/>
      <c r="HU62" s="136"/>
      <c r="HV62" s="136"/>
      <c r="HW62" s="136"/>
      <c r="HX62" s="136"/>
      <c r="HY62" s="136"/>
      <c r="HZ62" s="136"/>
      <c r="IA62" s="136"/>
      <c r="IB62" s="136"/>
      <c r="IC62" s="136"/>
      <c r="ID62" s="136"/>
      <c r="IE62" s="136"/>
      <c r="IF62" s="136"/>
      <c r="IG62" s="136"/>
      <c r="IH62" s="136"/>
      <c r="II62" s="136"/>
      <c r="IJ62" s="136"/>
      <c r="IK62" s="136"/>
      <c r="IL62" s="136"/>
      <c r="IM62" s="136"/>
      <c r="IN62" s="136"/>
    </row>
    <row r="63" spans="1:204" ht="13.5" thickTop="1">
      <c r="A63" s="114"/>
      <c r="B63" s="115"/>
      <c r="C63" s="115">
        <f aca="true" t="shared" si="50" ref="C63:I63">SUM(C5:C62)</f>
        <v>607</v>
      </c>
      <c r="D63" s="115">
        <f t="shared" si="50"/>
        <v>484</v>
      </c>
      <c r="E63" s="115">
        <f t="shared" si="50"/>
        <v>359</v>
      </c>
      <c r="F63" s="115">
        <f t="shared" si="50"/>
        <v>123</v>
      </c>
      <c r="G63" s="115">
        <f t="shared" si="50"/>
        <v>123</v>
      </c>
      <c r="H63" s="115">
        <f t="shared" si="50"/>
        <v>19</v>
      </c>
      <c r="I63" s="115">
        <f t="shared" si="50"/>
        <v>43454</v>
      </c>
      <c r="J63" s="115"/>
      <c r="K63" s="115"/>
      <c r="L63" s="115"/>
      <c r="M63" s="115"/>
      <c r="N63" s="115"/>
      <c r="O63" s="115"/>
      <c r="P63" s="115"/>
      <c r="Q63" s="115"/>
      <c r="R63" s="115">
        <f>SUM(R5:R62)</f>
        <v>123</v>
      </c>
      <c r="S63" s="115">
        <f>SUM(S5:S62)</f>
        <v>7</v>
      </c>
      <c r="T63" s="115">
        <f>SUM(T5:T62)</f>
        <v>6</v>
      </c>
      <c r="U63" s="115">
        <f>SUM(U5:U62)</f>
        <v>13</v>
      </c>
      <c r="V63" s="116">
        <f>SUM(V10:V41)</f>
        <v>60</v>
      </c>
      <c r="W63" s="119" t="s">
        <v>51</v>
      </c>
      <c r="X63" s="115">
        <f aca="true" t="shared" si="51" ref="X63:AL63">COUNTIF(X5:X62,"T")</f>
        <v>11</v>
      </c>
      <c r="Y63" s="115">
        <f t="shared" si="51"/>
        <v>11</v>
      </c>
      <c r="Z63" s="115">
        <f t="shared" si="51"/>
        <v>11</v>
      </c>
      <c r="AA63" s="115">
        <f t="shared" si="51"/>
        <v>11</v>
      </c>
      <c r="AB63" s="115">
        <f t="shared" si="51"/>
        <v>11</v>
      </c>
      <c r="AC63" s="115">
        <f t="shared" si="51"/>
        <v>11</v>
      </c>
      <c r="AD63" s="115">
        <f t="shared" si="51"/>
        <v>11</v>
      </c>
      <c r="AE63" s="115">
        <f t="shared" si="51"/>
        <v>11</v>
      </c>
      <c r="AF63" s="115">
        <f t="shared" si="51"/>
        <v>11</v>
      </c>
      <c r="AG63" s="115">
        <f t="shared" si="51"/>
        <v>11</v>
      </c>
      <c r="AH63" s="115">
        <f t="shared" si="51"/>
        <v>11</v>
      </c>
      <c r="AI63" s="115">
        <f t="shared" si="51"/>
        <v>11</v>
      </c>
      <c r="AJ63" s="115">
        <f t="shared" si="51"/>
        <v>11</v>
      </c>
      <c r="AK63" s="115">
        <f t="shared" si="51"/>
        <v>11</v>
      </c>
      <c r="AL63" s="115">
        <f t="shared" si="51"/>
        <v>11</v>
      </c>
      <c r="AM63" s="115">
        <f>COUNTIF(AM5:AM62,"T")</f>
        <v>11</v>
      </c>
      <c r="AN63" s="115">
        <f>COUNTIF(AN5:AN62,"T")</f>
        <v>11</v>
      </c>
      <c r="AO63" s="115">
        <f>COUNTIF(AO5:AO62,"T")</f>
        <v>11</v>
      </c>
      <c r="AP63" s="115">
        <f>COUNTIF(AP5:AP62,"T")</f>
        <v>11</v>
      </c>
      <c r="AQ63" s="115">
        <f>COUNTIF(AQ5:AQ62,"T")</f>
        <v>11</v>
      </c>
      <c r="AR63" s="115">
        <f aca="true" t="shared" si="52" ref="AR63:BM63">COUNTIF(AR5:AR62,"T")</f>
        <v>11</v>
      </c>
      <c r="AS63" s="115">
        <f t="shared" si="52"/>
        <v>11</v>
      </c>
      <c r="AT63" s="115">
        <f t="shared" si="52"/>
        <v>11</v>
      </c>
      <c r="AU63" s="115">
        <f t="shared" si="52"/>
        <v>11</v>
      </c>
      <c r="AV63" s="115">
        <f t="shared" si="52"/>
        <v>11</v>
      </c>
      <c r="AW63" s="115">
        <f t="shared" si="52"/>
        <v>11</v>
      </c>
      <c r="AX63" s="115">
        <f t="shared" si="52"/>
        <v>11</v>
      </c>
      <c r="AY63" s="115">
        <f t="shared" si="52"/>
        <v>11</v>
      </c>
      <c r="AZ63" s="115">
        <f t="shared" si="52"/>
        <v>11</v>
      </c>
      <c r="BA63" s="115">
        <f t="shared" si="52"/>
        <v>11</v>
      </c>
      <c r="BB63" s="115">
        <f t="shared" si="52"/>
        <v>11</v>
      </c>
      <c r="BC63" s="115">
        <f t="shared" si="52"/>
        <v>11</v>
      </c>
      <c r="BD63" s="115">
        <f t="shared" si="52"/>
        <v>11</v>
      </c>
      <c r="BE63" s="115">
        <f t="shared" si="52"/>
        <v>11</v>
      </c>
      <c r="BF63" s="115">
        <f t="shared" si="52"/>
        <v>11</v>
      </c>
      <c r="BG63" s="115">
        <f t="shared" si="52"/>
        <v>11</v>
      </c>
      <c r="BH63" s="115">
        <f t="shared" si="52"/>
        <v>11</v>
      </c>
      <c r="BI63" s="115">
        <f t="shared" si="52"/>
        <v>11</v>
      </c>
      <c r="BJ63" s="115">
        <f t="shared" si="52"/>
        <v>11</v>
      </c>
      <c r="BK63" s="115">
        <f t="shared" si="52"/>
        <v>11</v>
      </c>
      <c r="BL63" s="115">
        <f t="shared" si="52"/>
        <v>11</v>
      </c>
      <c r="BM63" s="115">
        <f t="shared" si="52"/>
        <v>11</v>
      </c>
      <c r="BN63" s="115">
        <f>COUNTIF(BN5:BN62,"T")</f>
        <v>11</v>
      </c>
      <c r="BO63" s="115">
        <f>COUNTIF(BO5:BO62,"T")</f>
        <v>11</v>
      </c>
      <c r="BQ63" s="77">
        <f aca="true" t="shared" si="53" ref="BQ63:DE63">SUM(BQ5:BQ62)</f>
        <v>990</v>
      </c>
      <c r="BR63" s="2">
        <f t="shared" si="53"/>
        <v>990</v>
      </c>
      <c r="BS63" s="2">
        <f t="shared" si="53"/>
        <v>990</v>
      </c>
      <c r="BT63" s="2">
        <f t="shared" si="53"/>
        <v>990</v>
      </c>
      <c r="BU63" s="2">
        <f t="shared" si="53"/>
        <v>990</v>
      </c>
      <c r="BV63" s="2">
        <f t="shared" si="53"/>
        <v>990</v>
      </c>
      <c r="BW63" s="2">
        <f t="shared" si="53"/>
        <v>990</v>
      </c>
      <c r="BX63" s="2">
        <f t="shared" si="53"/>
        <v>990</v>
      </c>
      <c r="BY63" s="77">
        <f t="shared" si="53"/>
        <v>990</v>
      </c>
      <c r="BZ63" s="2">
        <f t="shared" si="53"/>
        <v>990</v>
      </c>
      <c r="CA63" s="2">
        <f t="shared" si="53"/>
        <v>990</v>
      </c>
      <c r="CB63" s="2">
        <f t="shared" si="53"/>
        <v>990</v>
      </c>
      <c r="CC63" s="2">
        <f t="shared" si="53"/>
        <v>990</v>
      </c>
      <c r="CD63" s="344">
        <f t="shared" si="53"/>
        <v>989</v>
      </c>
      <c r="CE63" s="2">
        <f t="shared" si="53"/>
        <v>990</v>
      </c>
      <c r="CF63" s="2">
        <f t="shared" si="53"/>
        <v>990</v>
      </c>
      <c r="CG63" s="2">
        <f t="shared" si="53"/>
        <v>990</v>
      </c>
      <c r="CH63" s="2">
        <f t="shared" si="53"/>
        <v>990</v>
      </c>
      <c r="CI63" s="2">
        <f t="shared" si="53"/>
        <v>990</v>
      </c>
      <c r="CJ63" s="2">
        <f t="shared" si="53"/>
        <v>990</v>
      </c>
      <c r="CK63" s="2">
        <f t="shared" si="53"/>
        <v>990</v>
      </c>
      <c r="CL63" s="2">
        <f aca="true" t="shared" si="54" ref="CL63:CX63">SUM(CL5:CL62)</f>
        <v>990</v>
      </c>
      <c r="CM63" s="261">
        <f t="shared" si="54"/>
        <v>927</v>
      </c>
      <c r="CN63" s="2">
        <f t="shared" si="54"/>
        <v>990</v>
      </c>
      <c r="CO63" s="2">
        <f t="shared" si="54"/>
        <v>990</v>
      </c>
      <c r="CP63" s="261">
        <f t="shared" si="54"/>
        <v>968</v>
      </c>
      <c r="CQ63" s="2">
        <f t="shared" si="54"/>
        <v>990</v>
      </c>
      <c r="CR63" s="2">
        <f t="shared" si="54"/>
        <v>990</v>
      </c>
      <c r="CS63" s="2">
        <f t="shared" si="54"/>
        <v>990</v>
      </c>
      <c r="CT63" s="2">
        <f t="shared" si="54"/>
        <v>990</v>
      </c>
      <c r="CU63" s="2">
        <f t="shared" si="54"/>
        <v>990</v>
      </c>
      <c r="CV63" s="2">
        <f t="shared" si="54"/>
        <v>990</v>
      </c>
      <c r="CW63" s="2">
        <f t="shared" si="54"/>
        <v>990</v>
      </c>
      <c r="CX63" s="261">
        <f t="shared" si="54"/>
        <v>973</v>
      </c>
      <c r="CY63" s="2">
        <f t="shared" si="53"/>
        <v>990</v>
      </c>
      <c r="CZ63" s="2">
        <f t="shared" si="53"/>
        <v>990</v>
      </c>
      <c r="DA63" s="262">
        <f t="shared" si="53"/>
        <v>987</v>
      </c>
      <c r="DB63" s="2">
        <f t="shared" si="53"/>
        <v>990</v>
      </c>
      <c r="DC63" s="2">
        <f t="shared" si="53"/>
        <v>990</v>
      </c>
      <c r="DD63" s="2">
        <f t="shared" si="53"/>
        <v>990</v>
      </c>
      <c r="DE63" s="2">
        <f t="shared" si="53"/>
        <v>990</v>
      </c>
      <c r="DF63" s="2">
        <f>SUM(DF5:DF62)</f>
        <v>990</v>
      </c>
      <c r="DG63" s="2">
        <f>SUM(DG5:DG62)</f>
        <v>990</v>
      </c>
      <c r="DH63" s="2">
        <f>SUM(DH5:DH62)</f>
        <v>990</v>
      </c>
      <c r="DJ63" s="2">
        <f aca="true" t="shared" si="55" ref="DJ63:EP63">COUNTIF(DJ5:DJ62,"E")</f>
        <v>2</v>
      </c>
      <c r="DK63" s="2">
        <f t="shared" si="55"/>
        <v>3</v>
      </c>
      <c r="DL63" s="2">
        <f t="shared" si="55"/>
        <v>3</v>
      </c>
      <c r="DM63" s="2">
        <f t="shared" si="55"/>
        <v>2</v>
      </c>
      <c r="DN63" s="2">
        <f t="shared" si="55"/>
        <v>2</v>
      </c>
      <c r="DO63" s="2">
        <f t="shared" si="55"/>
        <v>3</v>
      </c>
      <c r="DP63" s="2">
        <f t="shared" si="55"/>
        <v>2</v>
      </c>
      <c r="DQ63" s="2">
        <f t="shared" si="55"/>
        <v>3</v>
      </c>
      <c r="DR63" s="2">
        <f t="shared" si="55"/>
        <v>3</v>
      </c>
      <c r="DS63" s="2">
        <f t="shared" si="55"/>
        <v>3</v>
      </c>
      <c r="DT63" s="2">
        <f t="shared" si="55"/>
        <v>3</v>
      </c>
      <c r="DU63" s="2">
        <f t="shared" si="55"/>
        <v>2</v>
      </c>
      <c r="DV63" s="2">
        <f t="shared" si="55"/>
        <v>3</v>
      </c>
      <c r="DW63" s="2">
        <f t="shared" si="55"/>
        <v>3</v>
      </c>
      <c r="DX63" s="2">
        <f t="shared" si="55"/>
        <v>3</v>
      </c>
      <c r="DY63" s="2">
        <f t="shared" si="55"/>
        <v>3</v>
      </c>
      <c r="DZ63" s="2">
        <f t="shared" si="55"/>
        <v>3</v>
      </c>
      <c r="EA63" s="2">
        <f t="shared" si="55"/>
        <v>3</v>
      </c>
      <c r="EB63" s="2">
        <f t="shared" si="55"/>
        <v>2</v>
      </c>
      <c r="EC63" s="2">
        <f t="shared" si="55"/>
        <v>2</v>
      </c>
      <c r="ED63" s="2">
        <f t="shared" si="55"/>
        <v>3</v>
      </c>
      <c r="EE63" s="2">
        <f t="shared" si="55"/>
        <v>3</v>
      </c>
      <c r="EF63" s="2">
        <f t="shared" si="55"/>
        <v>3</v>
      </c>
      <c r="EG63" s="2">
        <f t="shared" si="55"/>
        <v>3</v>
      </c>
      <c r="EH63" s="2">
        <f t="shared" si="55"/>
        <v>3</v>
      </c>
      <c r="EI63" s="2">
        <f t="shared" si="55"/>
        <v>3</v>
      </c>
      <c r="EJ63" s="2">
        <f t="shared" si="55"/>
        <v>2</v>
      </c>
      <c r="EK63" s="2">
        <f t="shared" si="55"/>
        <v>3</v>
      </c>
      <c r="EL63" s="2">
        <f t="shared" si="55"/>
        <v>3</v>
      </c>
      <c r="EM63" s="2">
        <f t="shared" si="55"/>
        <v>3</v>
      </c>
      <c r="EN63" s="2">
        <f t="shared" si="55"/>
        <v>3</v>
      </c>
      <c r="EO63" s="2">
        <f t="shared" si="55"/>
        <v>2</v>
      </c>
      <c r="EP63" s="2">
        <f t="shared" si="55"/>
        <v>3</v>
      </c>
      <c r="EQ63" s="2">
        <f aca="true" t="shared" si="56" ref="EQ63:FA63">COUNTIF(EQ5:EQ62,"E")</f>
        <v>3</v>
      </c>
      <c r="ER63" s="2">
        <f t="shared" si="56"/>
        <v>3</v>
      </c>
      <c r="ES63" s="2">
        <f t="shared" si="56"/>
        <v>3</v>
      </c>
      <c r="ET63" s="2">
        <f t="shared" si="56"/>
        <v>3</v>
      </c>
      <c r="EU63" s="2">
        <f t="shared" si="56"/>
        <v>3</v>
      </c>
      <c r="EV63" s="2">
        <f t="shared" si="56"/>
        <v>3</v>
      </c>
      <c r="EW63" s="2">
        <f t="shared" si="56"/>
        <v>3</v>
      </c>
      <c r="EX63" s="2">
        <f t="shared" si="56"/>
        <v>3</v>
      </c>
      <c r="EY63" s="2">
        <f t="shared" si="56"/>
        <v>3</v>
      </c>
      <c r="EZ63" s="2">
        <f t="shared" si="56"/>
        <v>3</v>
      </c>
      <c r="FA63" s="2">
        <f t="shared" si="56"/>
        <v>3</v>
      </c>
      <c r="FB63" s="2">
        <f aca="true" t="shared" si="57" ref="FB63:GJ63">SUM(FB5:FB62)</f>
        <v>137</v>
      </c>
      <c r="FC63" s="2">
        <f t="shared" si="57"/>
        <v>1</v>
      </c>
      <c r="FD63" s="2">
        <f t="shared" si="57"/>
        <v>3</v>
      </c>
      <c r="FE63" s="2">
        <f t="shared" si="57"/>
        <v>4</v>
      </c>
      <c r="FF63" s="2">
        <f t="shared" si="57"/>
        <v>5</v>
      </c>
      <c r="FG63" s="2">
        <f t="shared" si="57"/>
        <v>3</v>
      </c>
      <c r="FH63" s="2">
        <f t="shared" si="57"/>
        <v>0</v>
      </c>
      <c r="FI63" s="2">
        <f t="shared" si="57"/>
        <v>2</v>
      </c>
      <c r="FJ63" s="2">
        <f t="shared" si="57"/>
        <v>2</v>
      </c>
      <c r="FK63" s="2">
        <f t="shared" si="57"/>
        <v>2</v>
      </c>
      <c r="FL63" s="2">
        <f t="shared" si="57"/>
        <v>7</v>
      </c>
      <c r="FM63" s="2">
        <f t="shared" si="57"/>
        <v>3</v>
      </c>
      <c r="FN63" s="2">
        <f t="shared" si="57"/>
        <v>1</v>
      </c>
      <c r="FO63" s="2">
        <f t="shared" si="57"/>
        <v>5</v>
      </c>
      <c r="FP63" s="2">
        <f t="shared" si="57"/>
        <v>4</v>
      </c>
      <c r="FQ63" s="2">
        <f t="shared" si="57"/>
        <v>1</v>
      </c>
      <c r="FR63" s="2">
        <f t="shared" si="57"/>
        <v>3</v>
      </c>
      <c r="FS63" s="2">
        <f t="shared" si="57"/>
        <v>2</v>
      </c>
      <c r="FT63" s="2">
        <f t="shared" si="57"/>
        <v>1</v>
      </c>
      <c r="FU63" s="2">
        <f t="shared" si="57"/>
        <v>4</v>
      </c>
      <c r="FV63" s="2">
        <f t="shared" si="57"/>
        <v>4</v>
      </c>
      <c r="FW63" s="2">
        <f t="shared" si="57"/>
        <v>4</v>
      </c>
      <c r="FX63" s="2">
        <f t="shared" si="57"/>
        <v>5</v>
      </c>
      <c r="FY63" s="2">
        <f t="shared" si="57"/>
        <v>7</v>
      </c>
      <c r="FZ63" s="2">
        <f t="shared" si="57"/>
        <v>3</v>
      </c>
      <c r="GA63" s="2">
        <f t="shared" si="57"/>
        <v>4</v>
      </c>
      <c r="GB63" s="2">
        <f t="shared" si="57"/>
        <v>0</v>
      </c>
      <c r="GC63" s="2">
        <f t="shared" si="57"/>
        <v>2</v>
      </c>
      <c r="GD63" s="2">
        <f t="shared" si="57"/>
        <v>3</v>
      </c>
      <c r="GE63" s="2">
        <f t="shared" si="57"/>
        <v>6</v>
      </c>
      <c r="GF63" s="2">
        <f t="shared" si="57"/>
        <v>1</v>
      </c>
      <c r="GG63" s="2">
        <f t="shared" si="57"/>
        <v>3</v>
      </c>
      <c r="GH63" s="2">
        <f t="shared" si="57"/>
        <v>2</v>
      </c>
      <c r="GI63" s="2">
        <f t="shared" si="57"/>
        <v>3</v>
      </c>
      <c r="GJ63" s="2">
        <f t="shared" si="57"/>
        <v>7</v>
      </c>
      <c r="GK63" s="2">
        <f aca="true" t="shared" si="58" ref="GK63:GV63">SUM(GK5:GK62)</f>
        <v>1</v>
      </c>
      <c r="GL63" s="2">
        <f t="shared" si="58"/>
        <v>6</v>
      </c>
      <c r="GM63" s="2">
        <f t="shared" si="58"/>
        <v>2</v>
      </c>
      <c r="GN63" s="2">
        <f t="shared" si="58"/>
        <v>1</v>
      </c>
      <c r="GO63" s="2">
        <f t="shared" si="58"/>
        <v>2</v>
      </c>
      <c r="GP63" s="2">
        <f t="shared" si="58"/>
        <v>3</v>
      </c>
      <c r="GQ63" s="2">
        <f t="shared" si="58"/>
        <v>2</v>
      </c>
      <c r="GR63" s="2">
        <f t="shared" si="58"/>
        <v>3</v>
      </c>
      <c r="GS63" s="2">
        <f t="shared" si="58"/>
        <v>6</v>
      </c>
      <c r="GT63" s="2">
        <f t="shared" si="58"/>
        <v>4</v>
      </c>
      <c r="GU63" s="2">
        <f t="shared" si="58"/>
        <v>0</v>
      </c>
      <c r="GV63" s="2">
        <f t="shared" si="58"/>
        <v>0</v>
      </c>
    </row>
    <row r="64" spans="1:204" ht="87" customHeight="1" thickBot="1">
      <c r="A64" s="117"/>
      <c r="B64" s="36"/>
      <c r="C64" s="122" t="s">
        <v>0</v>
      </c>
      <c r="D64" s="122" t="s">
        <v>1</v>
      </c>
      <c r="E64" s="122" t="s">
        <v>2</v>
      </c>
      <c r="F64" s="122" t="s">
        <v>3</v>
      </c>
      <c r="G64" s="122" t="s">
        <v>4</v>
      </c>
      <c r="H64" s="122" t="s">
        <v>5</v>
      </c>
      <c r="I64" s="122" t="s">
        <v>6</v>
      </c>
      <c r="J64" s="122" t="s">
        <v>7</v>
      </c>
      <c r="K64" s="122" t="s">
        <v>8</v>
      </c>
      <c r="L64" s="122" t="s">
        <v>50</v>
      </c>
      <c r="M64" s="122" t="s">
        <v>45</v>
      </c>
      <c r="N64" s="122" t="s">
        <v>46</v>
      </c>
      <c r="O64" s="122" t="s">
        <v>47</v>
      </c>
      <c r="P64" s="122" t="s">
        <v>48</v>
      </c>
      <c r="Q64" s="122" t="s">
        <v>49</v>
      </c>
      <c r="R64" s="122" t="s">
        <v>9</v>
      </c>
      <c r="S64" s="122" t="s">
        <v>10</v>
      </c>
      <c r="T64" s="122" t="s">
        <v>11</v>
      </c>
      <c r="U64" s="122" t="s">
        <v>12</v>
      </c>
      <c r="V64" s="123" t="s">
        <v>13</v>
      </c>
      <c r="W64" s="120" t="s">
        <v>52</v>
      </c>
      <c r="X64" s="208">
        <f>COUNTIF(X5:X56,"C")+COUNTIF(X5:X56,"T")</f>
        <v>14</v>
      </c>
      <c r="Y64" s="208">
        <f aca="true" t="shared" si="59" ref="Y64:AL64">COUNTIF(Y5:Y56,"C")+COUNTIF(Y5:Y56,"T")</f>
        <v>15</v>
      </c>
      <c r="Z64" s="208">
        <f t="shared" si="59"/>
        <v>15</v>
      </c>
      <c r="AA64" s="208">
        <f t="shared" si="59"/>
        <v>14</v>
      </c>
      <c r="AB64" s="121">
        <f t="shared" si="59"/>
        <v>16</v>
      </c>
      <c r="AC64" s="208">
        <f t="shared" si="59"/>
        <v>15</v>
      </c>
      <c r="AD64" s="121">
        <f t="shared" si="59"/>
        <v>16</v>
      </c>
      <c r="AE64" s="246">
        <f t="shared" si="59"/>
        <v>16</v>
      </c>
      <c r="AF64" s="246">
        <f t="shared" si="59"/>
        <v>16</v>
      </c>
      <c r="AG64" s="121">
        <f t="shared" si="59"/>
        <v>16</v>
      </c>
      <c r="AH64" s="121">
        <f t="shared" si="59"/>
        <v>16</v>
      </c>
      <c r="AI64" s="121">
        <f t="shared" si="59"/>
        <v>16</v>
      </c>
      <c r="AJ64" s="121">
        <f t="shared" si="59"/>
        <v>16</v>
      </c>
      <c r="AK64" s="246">
        <f t="shared" si="59"/>
        <v>16</v>
      </c>
      <c r="AL64" s="121">
        <f t="shared" si="59"/>
        <v>16</v>
      </c>
      <c r="AM64" s="121">
        <f>COUNTIF(AM5:AM56,"C")+COUNTIF(AM5:AM56,"T")</f>
        <v>16</v>
      </c>
      <c r="AN64" s="121">
        <f>COUNTIF(AN5:AN56,"C")+COUNTIF(AN5:AN56,"T")</f>
        <v>16</v>
      </c>
      <c r="AO64" s="208">
        <f>COUNTIF(AO5:AO56,"C")+COUNTIF(AO5:AO56,"T")</f>
        <v>17</v>
      </c>
      <c r="AP64" s="121">
        <f>COUNTIF(AP5:AP56,"C")+COUNTIF(AP5:AP56,"T")</f>
        <v>16</v>
      </c>
      <c r="AQ64" s="121">
        <f>COUNTIF(AQ5:AQ56,"C")+COUNTIF(AQ5:AQ56,"T")</f>
        <v>16</v>
      </c>
      <c r="AR64" s="208">
        <f aca="true" t="shared" si="60" ref="AR64:BM64">COUNTIF(AR5:AR56,"C")+COUNTIF(AR5:AR56,"T")</f>
        <v>15</v>
      </c>
      <c r="AS64" s="121">
        <f t="shared" si="60"/>
        <v>16</v>
      </c>
      <c r="AT64" s="121">
        <f t="shared" si="60"/>
        <v>16</v>
      </c>
      <c r="AU64" s="208">
        <f t="shared" si="60"/>
        <v>15</v>
      </c>
      <c r="AV64" s="121">
        <f t="shared" si="60"/>
        <v>16</v>
      </c>
      <c r="AW64" s="121">
        <f t="shared" si="60"/>
        <v>16</v>
      </c>
      <c r="AX64" s="283">
        <f t="shared" si="60"/>
        <v>15</v>
      </c>
      <c r="AY64" s="283">
        <f t="shared" si="60"/>
        <v>15</v>
      </c>
      <c r="AZ64" s="283">
        <f t="shared" si="60"/>
        <v>15</v>
      </c>
      <c r="BA64" s="121">
        <f t="shared" si="60"/>
        <v>16</v>
      </c>
      <c r="BB64" s="121">
        <f t="shared" si="60"/>
        <v>16</v>
      </c>
      <c r="BC64" s="283">
        <f t="shared" si="60"/>
        <v>14</v>
      </c>
      <c r="BD64" s="121">
        <f t="shared" si="60"/>
        <v>16</v>
      </c>
      <c r="BE64" s="121">
        <f t="shared" si="60"/>
        <v>16</v>
      </c>
      <c r="BF64" s="121">
        <f t="shared" si="60"/>
        <v>16</v>
      </c>
      <c r="BG64" s="121">
        <f t="shared" si="60"/>
        <v>16</v>
      </c>
      <c r="BH64" s="121">
        <f t="shared" si="60"/>
        <v>16</v>
      </c>
      <c r="BI64" s="283">
        <f t="shared" si="60"/>
        <v>15</v>
      </c>
      <c r="BJ64" s="283">
        <f t="shared" si="60"/>
        <v>17</v>
      </c>
      <c r="BK64" s="121">
        <f t="shared" si="60"/>
        <v>16</v>
      </c>
      <c r="BL64" s="121">
        <f t="shared" si="60"/>
        <v>16</v>
      </c>
      <c r="BM64" s="121">
        <f t="shared" si="60"/>
        <v>16</v>
      </c>
      <c r="BN64" s="121">
        <f>COUNTIF(BN5:BN56,"C")+COUNTIF(BN5:BN56,"T")</f>
        <v>16</v>
      </c>
      <c r="BO64" s="121">
        <f>COUNTIF(BO5:BO56,"C")+COUNTIF(BO5:BO56,"T")</f>
        <v>16</v>
      </c>
      <c r="BP64" s="3"/>
      <c r="BQ64" s="3"/>
      <c r="BR64" s="3"/>
      <c r="BS64" s="3"/>
      <c r="BT64" s="3"/>
      <c r="BU64" s="3"/>
      <c r="BV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J64" s="342">
        <f>COUNTIF(DJ5:DJ62,"I")</f>
        <v>2</v>
      </c>
      <c r="DK64" s="342">
        <f aca="true" t="shared" si="61" ref="DK64:EP64">COUNTIF(DK5:DK62,"I")</f>
        <v>3</v>
      </c>
      <c r="DL64" s="342">
        <f t="shared" si="61"/>
        <v>3</v>
      </c>
      <c r="DM64" s="342">
        <f t="shared" si="61"/>
        <v>2</v>
      </c>
      <c r="DN64" s="342">
        <f t="shared" si="61"/>
        <v>2</v>
      </c>
      <c r="DO64" s="342">
        <f t="shared" si="61"/>
        <v>3</v>
      </c>
      <c r="DP64" s="342">
        <f t="shared" si="61"/>
        <v>2</v>
      </c>
      <c r="DQ64" s="342">
        <f t="shared" si="61"/>
        <v>3</v>
      </c>
      <c r="DR64" s="342">
        <f t="shared" si="61"/>
        <v>2</v>
      </c>
      <c r="DS64" s="342">
        <f t="shared" si="61"/>
        <v>4</v>
      </c>
      <c r="DT64" s="342">
        <f t="shared" si="61"/>
        <v>3</v>
      </c>
      <c r="DU64" s="342">
        <f t="shared" si="61"/>
        <v>2</v>
      </c>
      <c r="DV64" s="342">
        <f t="shared" si="61"/>
        <v>3</v>
      </c>
      <c r="DW64" s="342">
        <f t="shared" si="61"/>
        <v>3</v>
      </c>
      <c r="DX64" s="342">
        <f t="shared" si="61"/>
        <v>3</v>
      </c>
      <c r="DY64" s="342">
        <f t="shared" si="61"/>
        <v>3</v>
      </c>
      <c r="DZ64" s="342">
        <f t="shared" si="61"/>
        <v>3</v>
      </c>
      <c r="EA64" s="342">
        <f t="shared" si="61"/>
        <v>3</v>
      </c>
      <c r="EB64" s="342">
        <f t="shared" si="61"/>
        <v>2</v>
      </c>
      <c r="EC64" s="342">
        <f t="shared" si="61"/>
        <v>2</v>
      </c>
      <c r="ED64" s="342">
        <f t="shared" si="61"/>
        <v>3</v>
      </c>
      <c r="EE64" s="342">
        <f t="shared" si="61"/>
        <v>3</v>
      </c>
      <c r="EF64" s="342">
        <f t="shared" si="61"/>
        <v>3</v>
      </c>
      <c r="EG64" s="342">
        <f t="shared" si="61"/>
        <v>3</v>
      </c>
      <c r="EH64" s="342">
        <f t="shared" si="61"/>
        <v>3</v>
      </c>
      <c r="EI64" s="342">
        <f t="shared" si="61"/>
        <v>3</v>
      </c>
      <c r="EJ64" s="342">
        <f t="shared" si="61"/>
        <v>2</v>
      </c>
      <c r="EK64" s="342">
        <f t="shared" si="61"/>
        <v>3</v>
      </c>
      <c r="EL64" s="342">
        <f t="shared" si="61"/>
        <v>3</v>
      </c>
      <c r="EM64" s="342">
        <f t="shared" si="61"/>
        <v>3</v>
      </c>
      <c r="EN64" s="342">
        <f t="shared" si="61"/>
        <v>3</v>
      </c>
      <c r="EO64" s="342">
        <f t="shared" si="61"/>
        <v>2</v>
      </c>
      <c r="EP64" s="342">
        <f t="shared" si="61"/>
        <v>3</v>
      </c>
      <c r="EQ64" s="342">
        <f aca="true" t="shared" si="62" ref="EQ64:FA64">COUNTIF(EQ5:EQ62,"I")</f>
        <v>3</v>
      </c>
      <c r="ER64" s="342">
        <f t="shared" si="62"/>
        <v>3</v>
      </c>
      <c r="ES64" s="342">
        <f t="shared" si="62"/>
        <v>3</v>
      </c>
      <c r="ET64" s="342">
        <f t="shared" si="62"/>
        <v>3</v>
      </c>
      <c r="EU64" s="342">
        <f t="shared" si="62"/>
        <v>3</v>
      </c>
      <c r="EV64" s="342">
        <f t="shared" si="62"/>
        <v>3</v>
      </c>
      <c r="EW64" s="342">
        <f t="shared" si="62"/>
        <v>3</v>
      </c>
      <c r="EX64" s="342">
        <f t="shared" si="62"/>
        <v>3</v>
      </c>
      <c r="EY64" s="342">
        <f t="shared" si="62"/>
        <v>3</v>
      </c>
      <c r="EZ64" s="342">
        <f t="shared" si="62"/>
        <v>3</v>
      </c>
      <c r="FA64" s="342">
        <f t="shared" si="62"/>
        <v>3</v>
      </c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</row>
    <row r="65" spans="3:204" ht="13.5" thickTop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</row>
    <row r="66" spans="3:204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4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</row>
    <row r="67" spans="3:204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4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</row>
    <row r="68" spans="3:204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</row>
    <row r="69" spans="3:204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4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</row>
    <row r="70" spans="3:204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</row>
    <row r="71" spans="3:204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</row>
    <row r="72" spans="3:204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</row>
    <row r="73" spans="3:204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</row>
    <row r="74" spans="3:204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</row>
    <row r="75" spans="3:204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</row>
    <row r="76" spans="3:204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</row>
    <row r="77" spans="3:204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</row>
    <row r="78" spans="3:204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</row>
    <row r="79" spans="3:204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</row>
    <row r="80" spans="3:204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</row>
    <row r="81" spans="3:204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</row>
    <row r="82" spans="3:204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</row>
    <row r="83" spans="3:204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</row>
    <row r="84" spans="3:204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</row>
    <row r="85" spans="3:204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</row>
    <row r="86" spans="3:204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</row>
    <row r="87" spans="3:204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</row>
    <row r="88" spans="3:204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</row>
    <row r="89" spans="3:204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</row>
    <row r="90" spans="3:204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</row>
    <row r="91" spans="3:204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</row>
    <row r="92" spans="3:204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</row>
    <row r="93" spans="3:204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</row>
    <row r="94" spans="3:204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</row>
    <row r="95" spans="3:204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</row>
    <row r="96" spans="3:204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</row>
    <row r="97" spans="3:204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</row>
    <row r="98" spans="3:204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</row>
    <row r="99" spans="3:204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</row>
    <row r="100" spans="3:204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</row>
    <row r="101" spans="3:204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</row>
    <row r="102" spans="3:204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</row>
    <row r="103" spans="3:204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</row>
    <row r="104" spans="3:204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</row>
    <row r="105" spans="3:204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</row>
    <row r="106" spans="3:204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</row>
    <row r="107" spans="3:204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</row>
    <row r="108" spans="3:204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</row>
    <row r="109" spans="3:204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</row>
    <row r="110" spans="3:204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</row>
    <row r="111" spans="3:204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</row>
    <row r="112" spans="3:204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</row>
    <row r="113" spans="3:204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</row>
    <row r="114" spans="3:204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</row>
    <row r="115" spans="3:204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</row>
    <row r="116" spans="3:204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</row>
    <row r="117" spans="3:204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</row>
    <row r="118" spans="3:204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</row>
    <row r="119" spans="3:204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</row>
    <row r="120" spans="3:204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</row>
    <row r="121" spans="3:204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</row>
    <row r="122" spans="3:204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</row>
    <row r="123" spans="3:204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</row>
    <row r="124" spans="3:204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</row>
    <row r="125" spans="3:204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</row>
    <row r="126" spans="3:204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</row>
    <row r="127" spans="3:204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</row>
    <row r="128" spans="3:204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</row>
    <row r="129" spans="3:204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</row>
    <row r="130" spans="3:204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</row>
    <row r="131" spans="3:204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</row>
    <row r="132" spans="3:204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</row>
    <row r="133" spans="3:204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</row>
    <row r="134" spans="3:204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</row>
    <row r="135" spans="3:204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</row>
    <row r="136" spans="3:204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</row>
    <row r="137" spans="3:204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</row>
    <row r="138" spans="3:204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</row>
    <row r="139" spans="3:204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</row>
    <row r="140" spans="3:204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</row>
    <row r="141" spans="3:204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</row>
    <row r="142" spans="3:204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</row>
    <row r="143" spans="3:204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</row>
    <row r="144" spans="3:204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</row>
    <row r="145" spans="3:204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</row>
    <row r="146" spans="3:204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</row>
    <row r="147" spans="3:204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</row>
    <row r="148" spans="3:204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</row>
    <row r="149" spans="3:204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</row>
    <row r="150" spans="3:204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</row>
    <row r="151" spans="3:204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</row>
    <row r="152" spans="3:204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</row>
    <row r="153" spans="3:204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</row>
    <row r="154" spans="3:204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</row>
    <row r="155" spans="3:204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</row>
    <row r="156" spans="3:204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</row>
    <row r="157" spans="3:204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</row>
    <row r="158" spans="3:204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</row>
    <row r="159" spans="3:204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</row>
    <row r="160" spans="3:204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</row>
    <row r="161" spans="3:204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</row>
    <row r="162" spans="3:204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</row>
    <row r="163" spans="3:204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</row>
    <row r="164" spans="3:204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</row>
    <row r="165" spans="3:204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</row>
    <row r="166" spans="3:204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</row>
    <row r="167" spans="3:204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</row>
    <row r="168" spans="3:204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</row>
    <row r="169" spans="3:204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</row>
    <row r="170" spans="3:204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</row>
    <row r="171" spans="3:204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</row>
    <row r="172" spans="3:204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</row>
    <row r="173" spans="3:204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</row>
    <row r="174" spans="3:204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</row>
    <row r="175" spans="3:204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</row>
    <row r="176" spans="3:204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</row>
    <row r="177" spans="3:204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</row>
    <row r="178" spans="3:204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</row>
    <row r="179" spans="3:204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</row>
    <row r="180" spans="3:204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</row>
    <row r="181" spans="3:204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</row>
    <row r="182" spans="3:204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</row>
    <row r="183" spans="3:204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</row>
    <row r="184" spans="3:204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</row>
    <row r="185" spans="3:204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</row>
    <row r="186" spans="3:204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</row>
    <row r="187" spans="3:204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</row>
    <row r="188" spans="3:204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</row>
    <row r="189" spans="3:204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</row>
    <row r="190" spans="3:204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</row>
    <row r="191" spans="3:204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</row>
    <row r="192" spans="3:204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</row>
    <row r="193" spans="3:204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</row>
    <row r="194" spans="3:204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</row>
    <row r="195" spans="3:204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</row>
    <row r="196" spans="3:204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</row>
    <row r="197" spans="3:204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</row>
    <row r="198" spans="3:204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</row>
    <row r="199" spans="3:204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</row>
    <row r="200" spans="3:204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</row>
    <row r="201" spans="3:204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</row>
    <row r="202" spans="3:204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</row>
    <row r="203" spans="3:204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</row>
    <row r="204" spans="3:204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</row>
    <row r="205" spans="3:204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</row>
    <row r="206" spans="3:204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</row>
    <row r="207" spans="3:204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</row>
    <row r="208" spans="3:204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</row>
    <row r="209" spans="3:204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</row>
    <row r="210" spans="3:204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</row>
    <row r="211" spans="3:204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</row>
    <row r="212" spans="3:204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</row>
    <row r="213" spans="3:204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</row>
    <row r="214" spans="3:204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</row>
    <row r="215" spans="3:204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</row>
    <row r="216" spans="3:204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</row>
    <row r="217" spans="3:204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</row>
    <row r="218" spans="3:204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</row>
    <row r="219" spans="3:204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</row>
    <row r="220" spans="3:204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</row>
    <row r="221" spans="3:204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</row>
    <row r="222" spans="3:204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</row>
    <row r="223" spans="3:204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</row>
    <row r="224" spans="3:204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</row>
    <row r="225" spans="3:204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</row>
    <row r="226" spans="3:204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</row>
    <row r="227" spans="3:204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</row>
    <row r="228" spans="3:204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</row>
    <row r="229" spans="3:204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</row>
    <row r="230" spans="3:204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</row>
    <row r="231" spans="3:204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</row>
    <row r="232" spans="3:204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</row>
    <row r="233" spans="3:204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</row>
    <row r="234" spans="3:204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</row>
    <row r="235" spans="3:204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</row>
    <row r="236" spans="3:204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</row>
    <row r="237" spans="3:204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</row>
    <row r="238" spans="3:204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</row>
    <row r="239" spans="3:204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</row>
    <row r="240" spans="3:204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</row>
    <row r="241" spans="3:204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</row>
    <row r="242" spans="3:204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</row>
    <row r="243" spans="3:204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</row>
    <row r="244" spans="3:204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</row>
    <row r="245" spans="3:204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</row>
    <row r="246" spans="3:204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</row>
    <row r="247" spans="3:204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</row>
    <row r="248" spans="3:204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</row>
    <row r="249" spans="3:204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</row>
    <row r="250" spans="3:204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</row>
    <row r="251" spans="3:204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</row>
    <row r="252" spans="3:204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</row>
    <row r="253" spans="3:204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</row>
    <row r="254" spans="3:204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</row>
    <row r="255" spans="3:204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</row>
    <row r="256" spans="3:204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</row>
    <row r="257" spans="3:204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</row>
    <row r="258" spans="3:204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</row>
    <row r="259" spans="3:204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</row>
    <row r="260" spans="3:204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</row>
    <row r="261" spans="3:204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</row>
    <row r="262" spans="3:204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</row>
    <row r="263" spans="3:204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</row>
    <row r="264" spans="3:204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</row>
    <row r="265" spans="3:204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</row>
    <row r="266" spans="3:204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</row>
    <row r="267" spans="3:204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</row>
    <row r="268" spans="3:204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</row>
    <row r="269" spans="3:204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</row>
    <row r="270" spans="3:204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</row>
    <row r="271" spans="3:204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</row>
    <row r="272" spans="3:204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</row>
    <row r="273" spans="3:204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</row>
  </sheetData>
  <sheetProtection/>
  <mergeCells count="22">
    <mergeCell ref="DI3:DI4"/>
    <mergeCell ref="M3:M4"/>
    <mergeCell ref="L3:L4"/>
    <mergeCell ref="V3:V4"/>
    <mergeCell ref="N3:N4"/>
    <mergeCell ref="P3:P4"/>
    <mergeCell ref="Q3:Q4"/>
    <mergeCell ref="C3:C4"/>
    <mergeCell ref="F3:F4"/>
    <mergeCell ref="I3:I4"/>
    <mergeCell ref="H3:H4"/>
    <mergeCell ref="G3:G4"/>
    <mergeCell ref="J3:J4"/>
    <mergeCell ref="E3:E4"/>
    <mergeCell ref="D3:D4"/>
    <mergeCell ref="O2:Q2"/>
    <mergeCell ref="O3:O4"/>
    <mergeCell ref="U3:U4"/>
    <mergeCell ref="T3:T4"/>
    <mergeCell ref="S3:S4"/>
    <mergeCell ref="K3:K4"/>
    <mergeCell ref="R3:R4"/>
  </mergeCells>
  <printOptions gridLines="1" horizontalCentered="1"/>
  <pageMargins left="0.7480314960629921" right="0.4330708661417323" top="1.062992125984252" bottom="0.4330708661417323" header="0.35433070866141736" footer="0.15748031496062992"/>
  <pageSetup horizontalDpi="300" verticalDpi="300" orientation="landscape" paperSize="9" scale="85" r:id="rId1"/>
  <headerFooter alignWithMargins="0">
    <oddHeader>&amp;C&amp;"Arial,Negrita"&amp;12Estadística U.D.ALZIRA
Temporada 09-10
3ª divisió, grup VI
</oddHeader>
    <oddFooter>&amp;LDavid Chordà i Argente&amp;CPàgina 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74"/>
  <sheetViews>
    <sheetView zoomScale="70" zoomScaleNormal="70" zoomScalePageLayoutView="0" workbookViewId="0" topLeftCell="A1">
      <pane xSplit="9" topLeftCell="J1" activePane="topRight" state="frozen"/>
      <selection pane="topLeft" activeCell="A1" sqref="A1"/>
      <selection pane="topRight" activeCell="C8" sqref="C6:C8"/>
    </sheetView>
  </sheetViews>
  <sheetFormatPr defaultColWidth="0" defaultRowHeight="12.75"/>
  <cols>
    <col min="1" max="1" width="18.7109375" style="77" customWidth="1"/>
    <col min="2" max="2" width="9.57421875" style="2" customWidth="1"/>
    <col min="3" max="3" width="7.140625" style="2" customWidth="1"/>
    <col min="4" max="8" width="4.140625" style="1" customWidth="1"/>
    <col min="9" max="9" width="4.140625" style="194" customWidth="1"/>
    <col min="10" max="10" width="4.140625" style="2" customWidth="1"/>
    <col min="11" max="11" width="4.00390625" style="2" customWidth="1"/>
    <col min="12" max="12" width="4.140625" style="2" customWidth="1"/>
    <col min="13" max="13" width="4.00390625" style="2" customWidth="1"/>
    <col min="14" max="14" width="4.140625" style="2" customWidth="1"/>
    <col min="15" max="15" width="4.00390625" style="2" customWidth="1"/>
    <col min="16" max="16" width="4.140625" style="152" customWidth="1"/>
    <col min="17" max="17" width="4.00390625" style="152" customWidth="1"/>
    <col min="18" max="18" width="4.140625" style="152" customWidth="1"/>
    <col min="19" max="20" width="4.00390625" style="152" customWidth="1"/>
    <col min="21" max="21" width="4.140625" style="152" customWidth="1"/>
    <col min="22" max="22" width="4.00390625" style="2" customWidth="1"/>
    <col min="23" max="23" width="4.140625" style="2" customWidth="1"/>
    <col min="24" max="25" width="4.00390625" style="2" customWidth="1"/>
    <col min="26" max="26" width="4.140625" style="2" customWidth="1"/>
    <col min="27" max="27" width="4.00390625" style="2" customWidth="1"/>
    <col min="28" max="28" width="4.140625" style="152" customWidth="1"/>
    <col min="29" max="29" width="4.00390625" style="152" customWidth="1"/>
    <col min="30" max="30" width="4.140625" style="152" customWidth="1"/>
    <col min="31" max="31" width="4.00390625" style="152" customWidth="1"/>
    <col min="32" max="32" width="4.140625" style="152" customWidth="1"/>
    <col min="33" max="33" width="4.00390625" style="152" customWidth="1"/>
    <col min="34" max="35" width="4.140625" style="2" customWidth="1"/>
    <col min="36" max="36" width="5.28125" style="2" customWidth="1"/>
    <col min="37" max="37" width="4.140625" style="2" customWidth="1"/>
    <col min="38" max="38" width="4.00390625" style="2" customWidth="1"/>
    <col min="39" max="39" width="4.140625" style="2" customWidth="1"/>
    <col min="40" max="45" width="4.00390625" style="152" customWidth="1"/>
    <col min="46" max="51" width="4.00390625" style="2" customWidth="1"/>
    <col min="52" max="53" width="3.28125" style="152" customWidth="1"/>
    <col min="54" max="55" width="4.00390625" style="152" customWidth="1"/>
    <col min="56" max="57" width="4.140625" style="158" customWidth="1"/>
    <col min="58" max="63" width="4.140625" style="10" customWidth="1"/>
    <col min="64" max="69" width="4.140625" style="158" customWidth="1"/>
    <col min="70" max="75" width="4.140625" style="10" customWidth="1"/>
    <col min="76" max="81" width="4.140625" style="158" customWidth="1"/>
    <col min="82" max="87" width="4.140625" style="10" customWidth="1"/>
    <col min="88" max="93" width="4.140625" style="158" customWidth="1"/>
    <col min="94" max="99" width="4.140625" style="10" customWidth="1"/>
    <col min="100" max="105" width="4.140625" style="158" customWidth="1"/>
    <col min="106" max="111" width="4.140625" style="10" customWidth="1"/>
    <col min="112" max="117" width="4.140625" style="158" customWidth="1"/>
    <col min="118" max="123" width="4.140625" style="10" customWidth="1"/>
    <col min="124" max="129" width="4.140625" style="158" customWidth="1"/>
    <col min="130" max="135" width="4.140625" style="10" customWidth="1"/>
    <col min="136" max="141" width="4.140625" style="158" customWidth="1"/>
    <col min="142" max="147" width="4.140625" style="10" customWidth="1"/>
    <col min="148" max="153" width="4.140625" style="158" customWidth="1"/>
    <col min="154" max="159" width="4.140625" style="10" customWidth="1"/>
    <col min="160" max="165" width="4.140625" style="158" customWidth="1"/>
    <col min="166" max="171" width="4.140625" style="10" customWidth="1"/>
    <col min="172" max="177" width="4.140625" style="158" customWidth="1"/>
    <col min="178" max="183" width="4.140625" style="10" customWidth="1"/>
    <col min="184" max="189" width="4.140625" style="158" customWidth="1"/>
    <col min="190" max="195" width="4.140625" style="10" customWidth="1"/>
    <col min="196" max="201" width="4.140625" style="158" customWidth="1"/>
    <col min="202" max="207" width="4.140625" style="10" customWidth="1"/>
    <col min="208" max="213" width="4.140625" style="158" customWidth="1"/>
    <col min="214" max="219" width="4.140625" style="10" customWidth="1"/>
    <col min="220" max="225" width="4.140625" style="158" customWidth="1"/>
    <col min="226" max="231" width="4.140625" style="10" customWidth="1"/>
    <col min="232" max="237" width="4.140625" style="158" customWidth="1"/>
    <col min="238" max="243" width="4.140625" style="10" hidden="1" customWidth="1"/>
    <col min="244" max="249" width="4.140625" style="158" hidden="1" customWidth="1"/>
    <col min="250" max="255" width="4.140625" style="10" hidden="1" customWidth="1"/>
    <col min="256" max="16384" width="0" style="0" hidden="1" customWidth="1"/>
  </cols>
  <sheetData>
    <row r="1" spans="55:249" ht="13.5" thickBot="1">
      <c r="BC1" s="157"/>
      <c r="DH1" s="151"/>
      <c r="DT1" s="151"/>
      <c r="EF1" s="151"/>
      <c r="ER1" s="151"/>
      <c r="FD1" s="151"/>
      <c r="FP1" s="151"/>
      <c r="GB1" s="151"/>
      <c r="GN1" s="151"/>
      <c r="GZ1" s="151"/>
      <c r="HL1" s="151"/>
      <c r="HX1" s="151"/>
      <c r="IJ1" s="151"/>
      <c r="IO1" s="167"/>
    </row>
    <row r="2" spans="1:256" ht="13.5" thickTop="1">
      <c r="A2" s="78"/>
      <c r="B2" s="79"/>
      <c r="C2" s="330" t="s">
        <v>18</v>
      </c>
      <c r="D2" s="321" t="s">
        <v>75</v>
      </c>
      <c r="E2" s="322"/>
      <c r="F2" s="322"/>
      <c r="G2" s="322"/>
      <c r="H2" s="322"/>
      <c r="I2" s="323"/>
      <c r="J2" s="314" t="s">
        <v>120</v>
      </c>
      <c r="K2" s="307"/>
      <c r="L2" s="307"/>
      <c r="M2" s="307"/>
      <c r="N2" s="307"/>
      <c r="O2" s="307"/>
      <c r="P2" s="293" t="s">
        <v>121</v>
      </c>
      <c r="Q2" s="294"/>
      <c r="R2" s="294"/>
      <c r="S2" s="294"/>
      <c r="T2" s="294"/>
      <c r="U2" s="311"/>
      <c r="V2" s="319" t="s">
        <v>122</v>
      </c>
      <c r="W2" s="313"/>
      <c r="X2" s="313"/>
      <c r="Y2" s="313"/>
      <c r="Z2" s="313"/>
      <c r="AA2" s="314"/>
      <c r="AB2" s="293" t="s">
        <v>122</v>
      </c>
      <c r="AC2" s="294"/>
      <c r="AD2" s="294"/>
      <c r="AE2" s="294"/>
      <c r="AF2" s="294"/>
      <c r="AG2" s="311"/>
      <c r="AH2" s="312" t="s">
        <v>147</v>
      </c>
      <c r="AI2" s="313"/>
      <c r="AJ2" s="313"/>
      <c r="AK2" s="313"/>
      <c r="AL2" s="313"/>
      <c r="AM2" s="314"/>
      <c r="AN2" s="310" t="s">
        <v>123</v>
      </c>
      <c r="AO2" s="294"/>
      <c r="AP2" s="294"/>
      <c r="AQ2" s="294"/>
      <c r="AR2" s="294"/>
      <c r="AS2" s="311"/>
      <c r="AT2" s="312" t="s">
        <v>124</v>
      </c>
      <c r="AU2" s="313"/>
      <c r="AV2" s="313"/>
      <c r="AW2" s="313"/>
      <c r="AX2" s="313"/>
      <c r="AY2" s="314"/>
      <c r="AZ2" s="310" t="s">
        <v>125</v>
      </c>
      <c r="BA2" s="294"/>
      <c r="BB2" s="294"/>
      <c r="BC2" s="294"/>
      <c r="BD2" s="294"/>
      <c r="BE2" s="311"/>
      <c r="BF2" s="312" t="s">
        <v>138</v>
      </c>
      <c r="BG2" s="313"/>
      <c r="BH2" s="313"/>
      <c r="BI2" s="313"/>
      <c r="BJ2" s="313"/>
      <c r="BK2" s="314"/>
      <c r="BL2" s="310" t="s">
        <v>124</v>
      </c>
      <c r="BM2" s="294"/>
      <c r="BN2" s="294"/>
      <c r="BO2" s="294"/>
      <c r="BP2" s="294"/>
      <c r="BQ2" s="311"/>
      <c r="BR2" s="312" t="s">
        <v>122</v>
      </c>
      <c r="BS2" s="313"/>
      <c r="BT2" s="313"/>
      <c r="BU2" s="313"/>
      <c r="BV2" s="313"/>
      <c r="BW2" s="314"/>
      <c r="BX2" s="310" t="s">
        <v>120</v>
      </c>
      <c r="BY2" s="294"/>
      <c r="BZ2" s="294"/>
      <c r="CA2" s="294"/>
      <c r="CB2" s="294"/>
      <c r="CC2" s="311"/>
      <c r="CD2" s="312" t="s">
        <v>120</v>
      </c>
      <c r="CE2" s="313"/>
      <c r="CF2" s="313"/>
      <c r="CG2" s="313"/>
      <c r="CH2" s="313"/>
      <c r="CI2" s="314"/>
      <c r="CJ2" s="293" t="s">
        <v>151</v>
      </c>
      <c r="CK2" s="294"/>
      <c r="CL2" s="294"/>
      <c r="CM2" s="294"/>
      <c r="CN2" s="294"/>
      <c r="CO2" s="311"/>
      <c r="CP2" s="312" t="s">
        <v>152</v>
      </c>
      <c r="CQ2" s="313"/>
      <c r="CR2" s="313"/>
      <c r="CS2" s="313"/>
      <c r="CT2" s="313"/>
      <c r="CU2" s="314"/>
      <c r="CV2" s="310" t="s">
        <v>123</v>
      </c>
      <c r="CW2" s="294"/>
      <c r="CX2" s="294"/>
      <c r="CY2" s="294"/>
      <c r="CZ2" s="294"/>
      <c r="DA2" s="311"/>
      <c r="DB2" s="319" t="s">
        <v>120</v>
      </c>
      <c r="DC2" s="313"/>
      <c r="DD2" s="313"/>
      <c r="DE2" s="313"/>
      <c r="DF2" s="313"/>
      <c r="DG2" s="314"/>
      <c r="DH2" s="293" t="s">
        <v>147</v>
      </c>
      <c r="DI2" s="294"/>
      <c r="DJ2" s="294"/>
      <c r="DK2" s="294"/>
      <c r="DL2" s="294"/>
      <c r="DM2" s="311"/>
      <c r="DN2" s="319" t="s">
        <v>152</v>
      </c>
      <c r="DO2" s="313"/>
      <c r="DP2" s="313"/>
      <c r="DQ2" s="313"/>
      <c r="DR2" s="313"/>
      <c r="DS2" s="314"/>
      <c r="DT2" s="293" t="s">
        <v>122</v>
      </c>
      <c r="DU2" s="294"/>
      <c r="DV2" s="294"/>
      <c r="DW2" s="294"/>
      <c r="DX2" s="294"/>
      <c r="DY2" s="311"/>
      <c r="DZ2" s="319" t="s">
        <v>125</v>
      </c>
      <c r="EA2" s="313"/>
      <c r="EB2" s="313"/>
      <c r="EC2" s="313"/>
      <c r="ED2" s="313"/>
      <c r="EE2" s="314"/>
      <c r="EF2" s="293" t="s">
        <v>125</v>
      </c>
      <c r="EG2" s="294"/>
      <c r="EH2" s="294"/>
      <c r="EI2" s="294"/>
      <c r="EJ2" s="294"/>
      <c r="EK2" s="311"/>
      <c r="EL2" s="312" t="s">
        <v>120</v>
      </c>
      <c r="EM2" s="313"/>
      <c r="EN2" s="313"/>
      <c r="EO2" s="313"/>
      <c r="EP2" s="313"/>
      <c r="EQ2" s="314"/>
      <c r="ER2" s="310" t="s">
        <v>151</v>
      </c>
      <c r="ES2" s="294"/>
      <c r="ET2" s="294"/>
      <c r="EU2" s="294"/>
      <c r="EV2" s="294"/>
      <c r="EW2" s="311"/>
      <c r="EX2" s="319" t="s">
        <v>122</v>
      </c>
      <c r="EY2" s="313"/>
      <c r="EZ2" s="313"/>
      <c r="FA2" s="313"/>
      <c r="FB2" s="313"/>
      <c r="FC2" s="314"/>
      <c r="FD2" s="310" t="s">
        <v>151</v>
      </c>
      <c r="FE2" s="294"/>
      <c r="FF2" s="294"/>
      <c r="FG2" s="294"/>
      <c r="FH2" s="294"/>
      <c r="FI2" s="311"/>
      <c r="FJ2" s="319" t="s">
        <v>147</v>
      </c>
      <c r="FK2" s="313"/>
      <c r="FL2" s="313"/>
      <c r="FM2" s="313"/>
      <c r="FN2" s="313"/>
      <c r="FO2" s="314"/>
      <c r="FP2" s="293" t="s">
        <v>159</v>
      </c>
      <c r="FQ2" s="294"/>
      <c r="FR2" s="294"/>
      <c r="FS2" s="294"/>
      <c r="FT2" s="294"/>
      <c r="FU2" s="311"/>
      <c r="FV2" s="319" t="s">
        <v>160</v>
      </c>
      <c r="FW2" s="313"/>
      <c r="FX2" s="313"/>
      <c r="FY2" s="313"/>
      <c r="FZ2" s="313"/>
      <c r="GA2" s="314"/>
      <c r="GB2" s="293" t="s">
        <v>161</v>
      </c>
      <c r="GC2" s="294"/>
      <c r="GD2" s="294"/>
      <c r="GE2" s="294"/>
      <c r="GF2" s="294"/>
      <c r="GG2" s="311"/>
      <c r="GH2" s="319" t="s">
        <v>147</v>
      </c>
      <c r="GI2" s="313"/>
      <c r="GJ2" s="313"/>
      <c r="GK2" s="313"/>
      <c r="GL2" s="313"/>
      <c r="GM2" s="314"/>
      <c r="GN2" s="310" t="s">
        <v>147</v>
      </c>
      <c r="GO2" s="294"/>
      <c r="GP2" s="294"/>
      <c r="GQ2" s="294"/>
      <c r="GR2" s="294"/>
      <c r="GS2" s="311"/>
      <c r="GT2" s="319" t="s">
        <v>123</v>
      </c>
      <c r="GU2" s="313"/>
      <c r="GV2" s="313"/>
      <c r="GW2" s="313"/>
      <c r="GX2" s="313"/>
      <c r="GY2" s="314"/>
      <c r="GZ2" s="293" t="s">
        <v>122</v>
      </c>
      <c r="HA2" s="294"/>
      <c r="HB2" s="294"/>
      <c r="HC2" s="294"/>
      <c r="HD2" s="294"/>
      <c r="HE2" s="311"/>
      <c r="HF2" s="319" t="s">
        <v>120</v>
      </c>
      <c r="HG2" s="313"/>
      <c r="HH2" s="313"/>
      <c r="HI2" s="313"/>
      <c r="HJ2" s="313"/>
      <c r="HK2" s="314"/>
      <c r="HL2" s="293" t="s">
        <v>161</v>
      </c>
      <c r="HM2" s="294"/>
      <c r="HN2" s="294"/>
      <c r="HO2" s="294"/>
      <c r="HP2" s="294"/>
      <c r="HQ2" s="311"/>
      <c r="HR2" s="312" t="s">
        <v>151</v>
      </c>
      <c r="HS2" s="313"/>
      <c r="HT2" s="313"/>
      <c r="HU2" s="313"/>
      <c r="HV2" s="313"/>
      <c r="HW2" s="314"/>
      <c r="HX2" s="293" t="s">
        <v>161</v>
      </c>
      <c r="HY2" s="294"/>
      <c r="HZ2" s="294"/>
      <c r="IA2" s="294"/>
      <c r="IB2" s="294"/>
      <c r="IC2" s="311"/>
      <c r="ID2" s="319"/>
      <c r="IE2" s="313"/>
      <c r="IF2" s="313"/>
      <c r="IG2" s="313"/>
      <c r="IH2" s="313"/>
      <c r="II2" s="314"/>
      <c r="IJ2" s="293"/>
      <c r="IK2" s="294"/>
      <c r="IL2" s="294"/>
      <c r="IM2" s="294"/>
      <c r="IN2" s="294"/>
      <c r="IO2" s="333"/>
      <c r="IP2" s="334"/>
      <c r="IQ2" s="334"/>
      <c r="IR2" s="334"/>
      <c r="IS2" s="334"/>
      <c r="IT2" s="334"/>
      <c r="IU2" s="334"/>
      <c r="IV2" s="62"/>
    </row>
    <row r="3" spans="1:256" ht="12.75">
      <c r="A3" s="86"/>
      <c r="B3" s="87"/>
      <c r="C3" s="331"/>
      <c r="D3" s="324"/>
      <c r="E3" s="325"/>
      <c r="F3" s="325"/>
      <c r="G3" s="325"/>
      <c r="H3" s="325"/>
      <c r="I3" s="326"/>
      <c r="J3" s="318" t="s">
        <v>106</v>
      </c>
      <c r="K3" s="299"/>
      <c r="L3" s="299"/>
      <c r="M3" s="299"/>
      <c r="N3" s="299"/>
      <c r="O3" s="299"/>
      <c r="P3" s="296" t="s">
        <v>107</v>
      </c>
      <c r="Q3" s="297"/>
      <c r="R3" s="297"/>
      <c r="S3" s="297"/>
      <c r="T3" s="297"/>
      <c r="U3" s="315"/>
      <c r="V3" s="316" t="s">
        <v>126</v>
      </c>
      <c r="W3" s="317"/>
      <c r="X3" s="317"/>
      <c r="Y3" s="317"/>
      <c r="Z3" s="317"/>
      <c r="AA3" s="318"/>
      <c r="AB3" s="296" t="s">
        <v>109</v>
      </c>
      <c r="AC3" s="297"/>
      <c r="AD3" s="297"/>
      <c r="AE3" s="297"/>
      <c r="AF3" s="297"/>
      <c r="AG3" s="315"/>
      <c r="AH3" s="316" t="s">
        <v>110</v>
      </c>
      <c r="AI3" s="317"/>
      <c r="AJ3" s="317"/>
      <c r="AK3" s="317"/>
      <c r="AL3" s="317"/>
      <c r="AM3" s="318"/>
      <c r="AN3" s="296" t="s">
        <v>111</v>
      </c>
      <c r="AO3" s="297"/>
      <c r="AP3" s="297"/>
      <c r="AQ3" s="297"/>
      <c r="AR3" s="297"/>
      <c r="AS3" s="315"/>
      <c r="AT3" s="316" t="s">
        <v>112</v>
      </c>
      <c r="AU3" s="317"/>
      <c r="AV3" s="317"/>
      <c r="AW3" s="317"/>
      <c r="AX3" s="317"/>
      <c r="AY3" s="318"/>
      <c r="AZ3" s="296" t="s">
        <v>113</v>
      </c>
      <c r="BA3" s="297"/>
      <c r="BB3" s="297"/>
      <c r="BC3" s="297"/>
      <c r="BD3" s="297"/>
      <c r="BE3" s="315"/>
      <c r="BF3" s="316" t="s">
        <v>114</v>
      </c>
      <c r="BG3" s="317"/>
      <c r="BH3" s="317"/>
      <c r="BI3" s="317"/>
      <c r="BJ3" s="317"/>
      <c r="BK3" s="318"/>
      <c r="BL3" s="296" t="s">
        <v>115</v>
      </c>
      <c r="BM3" s="297"/>
      <c r="BN3" s="297"/>
      <c r="BO3" s="297"/>
      <c r="BP3" s="297"/>
      <c r="BQ3" s="315"/>
      <c r="BR3" s="316" t="s">
        <v>128</v>
      </c>
      <c r="BS3" s="317"/>
      <c r="BT3" s="317"/>
      <c r="BU3" s="317"/>
      <c r="BV3" s="317"/>
      <c r="BW3" s="318"/>
      <c r="BX3" s="296" t="s">
        <v>136</v>
      </c>
      <c r="BY3" s="297"/>
      <c r="BZ3" s="297"/>
      <c r="CA3" s="297"/>
      <c r="CB3" s="297"/>
      <c r="CC3" s="315"/>
      <c r="CD3" s="316" t="s">
        <v>117</v>
      </c>
      <c r="CE3" s="317"/>
      <c r="CF3" s="317"/>
      <c r="CG3" s="317"/>
      <c r="CH3" s="317"/>
      <c r="CI3" s="318"/>
      <c r="CJ3" s="296" t="s">
        <v>129</v>
      </c>
      <c r="CK3" s="297"/>
      <c r="CL3" s="297"/>
      <c r="CM3" s="297"/>
      <c r="CN3" s="297"/>
      <c r="CO3" s="315"/>
      <c r="CP3" s="316" t="s">
        <v>130</v>
      </c>
      <c r="CQ3" s="317"/>
      <c r="CR3" s="317"/>
      <c r="CS3" s="317"/>
      <c r="CT3" s="317"/>
      <c r="CU3" s="318"/>
      <c r="CV3" s="296" t="s">
        <v>132</v>
      </c>
      <c r="CW3" s="297"/>
      <c r="CX3" s="297"/>
      <c r="CY3" s="297"/>
      <c r="CZ3" s="297"/>
      <c r="DA3" s="315"/>
      <c r="DB3" s="316" t="s">
        <v>137</v>
      </c>
      <c r="DC3" s="317"/>
      <c r="DD3" s="317"/>
      <c r="DE3" s="317"/>
      <c r="DF3" s="317"/>
      <c r="DG3" s="318"/>
      <c r="DH3" s="296" t="s">
        <v>134</v>
      </c>
      <c r="DI3" s="297"/>
      <c r="DJ3" s="297"/>
      <c r="DK3" s="297"/>
      <c r="DL3" s="297"/>
      <c r="DM3" s="315"/>
      <c r="DN3" s="316" t="s">
        <v>135</v>
      </c>
      <c r="DO3" s="317"/>
      <c r="DP3" s="317"/>
      <c r="DQ3" s="317"/>
      <c r="DR3" s="317"/>
      <c r="DS3" s="318"/>
      <c r="DT3" s="318" t="s">
        <v>106</v>
      </c>
      <c r="DU3" s="299"/>
      <c r="DV3" s="299"/>
      <c r="DW3" s="299"/>
      <c r="DX3" s="299"/>
      <c r="DY3" s="299"/>
      <c r="DZ3" s="296" t="s">
        <v>107</v>
      </c>
      <c r="EA3" s="297"/>
      <c r="EB3" s="297"/>
      <c r="EC3" s="297"/>
      <c r="ED3" s="297"/>
      <c r="EE3" s="315"/>
      <c r="EF3" s="316" t="s">
        <v>126</v>
      </c>
      <c r="EG3" s="317"/>
      <c r="EH3" s="317"/>
      <c r="EI3" s="317"/>
      <c r="EJ3" s="317"/>
      <c r="EK3" s="318"/>
      <c r="EL3" s="296" t="s">
        <v>109</v>
      </c>
      <c r="EM3" s="297"/>
      <c r="EN3" s="297"/>
      <c r="EO3" s="297"/>
      <c r="EP3" s="297"/>
      <c r="EQ3" s="315"/>
      <c r="ER3" s="316" t="s">
        <v>110</v>
      </c>
      <c r="ES3" s="317"/>
      <c r="ET3" s="317"/>
      <c r="EU3" s="317"/>
      <c r="EV3" s="317"/>
      <c r="EW3" s="318"/>
      <c r="EX3" s="296" t="s">
        <v>111</v>
      </c>
      <c r="EY3" s="297"/>
      <c r="EZ3" s="297"/>
      <c r="FA3" s="297"/>
      <c r="FB3" s="297"/>
      <c r="FC3" s="315"/>
      <c r="FD3" s="316" t="s">
        <v>112</v>
      </c>
      <c r="FE3" s="317"/>
      <c r="FF3" s="317"/>
      <c r="FG3" s="317"/>
      <c r="FH3" s="317"/>
      <c r="FI3" s="318"/>
      <c r="FJ3" s="296" t="s">
        <v>113</v>
      </c>
      <c r="FK3" s="297"/>
      <c r="FL3" s="297"/>
      <c r="FM3" s="297"/>
      <c r="FN3" s="297"/>
      <c r="FO3" s="315"/>
      <c r="FP3" s="316" t="s">
        <v>114</v>
      </c>
      <c r="FQ3" s="317"/>
      <c r="FR3" s="317"/>
      <c r="FS3" s="317"/>
      <c r="FT3" s="317"/>
      <c r="FU3" s="318"/>
      <c r="FV3" s="296" t="s">
        <v>115</v>
      </c>
      <c r="FW3" s="297"/>
      <c r="FX3" s="297"/>
      <c r="FY3" s="297"/>
      <c r="FZ3" s="297"/>
      <c r="GA3" s="315"/>
      <c r="GB3" s="316" t="s">
        <v>128</v>
      </c>
      <c r="GC3" s="317"/>
      <c r="GD3" s="317"/>
      <c r="GE3" s="317"/>
      <c r="GF3" s="317"/>
      <c r="GG3" s="318"/>
      <c r="GH3" s="296" t="s">
        <v>136</v>
      </c>
      <c r="GI3" s="297"/>
      <c r="GJ3" s="297"/>
      <c r="GK3" s="297"/>
      <c r="GL3" s="297"/>
      <c r="GM3" s="315"/>
      <c r="GN3" s="316" t="s">
        <v>117</v>
      </c>
      <c r="GO3" s="317"/>
      <c r="GP3" s="317"/>
      <c r="GQ3" s="317"/>
      <c r="GR3" s="317"/>
      <c r="GS3" s="318"/>
      <c r="GT3" s="296" t="s">
        <v>129</v>
      </c>
      <c r="GU3" s="297"/>
      <c r="GV3" s="297"/>
      <c r="GW3" s="297"/>
      <c r="GX3" s="297"/>
      <c r="GY3" s="315"/>
      <c r="GZ3" s="316" t="s">
        <v>130</v>
      </c>
      <c r="HA3" s="317"/>
      <c r="HB3" s="317"/>
      <c r="HC3" s="317"/>
      <c r="HD3" s="317"/>
      <c r="HE3" s="318"/>
      <c r="HF3" s="296" t="s">
        <v>132</v>
      </c>
      <c r="HG3" s="297"/>
      <c r="HH3" s="297"/>
      <c r="HI3" s="297"/>
      <c r="HJ3" s="297"/>
      <c r="HK3" s="315"/>
      <c r="HL3" s="316" t="s">
        <v>137</v>
      </c>
      <c r="HM3" s="317"/>
      <c r="HN3" s="317"/>
      <c r="HO3" s="317"/>
      <c r="HP3" s="317"/>
      <c r="HQ3" s="318"/>
      <c r="HR3" s="296" t="s">
        <v>134</v>
      </c>
      <c r="HS3" s="297"/>
      <c r="HT3" s="297"/>
      <c r="HU3" s="297"/>
      <c r="HV3" s="297"/>
      <c r="HW3" s="315"/>
      <c r="HX3" s="316" t="s">
        <v>135</v>
      </c>
      <c r="HY3" s="317"/>
      <c r="HZ3" s="317"/>
      <c r="IA3" s="317"/>
      <c r="IB3" s="317"/>
      <c r="IC3" s="318"/>
      <c r="ID3" s="316"/>
      <c r="IE3" s="317"/>
      <c r="IF3" s="317"/>
      <c r="IG3" s="317"/>
      <c r="IH3" s="317"/>
      <c r="II3" s="318"/>
      <c r="IJ3" s="296"/>
      <c r="IK3" s="297"/>
      <c r="IL3" s="297"/>
      <c r="IM3" s="297"/>
      <c r="IN3" s="297"/>
      <c r="IO3" s="335"/>
      <c r="IP3" s="336"/>
      <c r="IQ3" s="336"/>
      <c r="IR3" s="336"/>
      <c r="IS3" s="336"/>
      <c r="IT3" s="336"/>
      <c r="IU3" s="336"/>
      <c r="IV3" s="62"/>
    </row>
    <row r="4" spans="1:256" ht="13.5" thickBot="1">
      <c r="A4" s="74"/>
      <c r="B4" s="93"/>
      <c r="C4" s="331"/>
      <c r="D4" s="327"/>
      <c r="E4" s="328"/>
      <c r="F4" s="328"/>
      <c r="G4" s="328"/>
      <c r="H4" s="328"/>
      <c r="I4" s="329"/>
      <c r="J4" s="298">
        <v>1</v>
      </c>
      <c r="K4" s="299"/>
      <c r="L4" s="299"/>
      <c r="M4" s="299"/>
      <c r="N4" s="299"/>
      <c r="O4" s="299"/>
      <c r="P4" s="300">
        <v>2</v>
      </c>
      <c r="Q4" s="301"/>
      <c r="R4" s="301"/>
      <c r="S4" s="301"/>
      <c r="T4" s="301"/>
      <c r="U4" s="302"/>
      <c r="V4" s="304">
        <v>3</v>
      </c>
      <c r="W4" s="305"/>
      <c r="X4" s="305"/>
      <c r="Y4" s="305"/>
      <c r="Z4" s="305"/>
      <c r="AA4" s="298"/>
      <c r="AB4" s="300">
        <v>4</v>
      </c>
      <c r="AC4" s="301"/>
      <c r="AD4" s="301"/>
      <c r="AE4" s="301"/>
      <c r="AF4" s="301"/>
      <c r="AG4" s="302"/>
      <c r="AH4" s="304">
        <v>5</v>
      </c>
      <c r="AI4" s="305"/>
      <c r="AJ4" s="305"/>
      <c r="AK4" s="305"/>
      <c r="AL4" s="305"/>
      <c r="AM4" s="298"/>
      <c r="AN4" s="300">
        <v>6</v>
      </c>
      <c r="AO4" s="301"/>
      <c r="AP4" s="301"/>
      <c r="AQ4" s="301"/>
      <c r="AR4" s="301"/>
      <c r="AS4" s="302"/>
      <c r="AT4" s="304">
        <v>7</v>
      </c>
      <c r="AU4" s="305"/>
      <c r="AV4" s="305"/>
      <c r="AW4" s="305"/>
      <c r="AX4" s="305"/>
      <c r="AY4" s="298"/>
      <c r="AZ4" s="300">
        <v>8</v>
      </c>
      <c r="BA4" s="301"/>
      <c r="BB4" s="301"/>
      <c r="BC4" s="301"/>
      <c r="BD4" s="301"/>
      <c r="BE4" s="302"/>
      <c r="BF4" s="304">
        <v>9</v>
      </c>
      <c r="BG4" s="305"/>
      <c r="BH4" s="305"/>
      <c r="BI4" s="305"/>
      <c r="BJ4" s="305"/>
      <c r="BK4" s="298"/>
      <c r="BL4" s="300">
        <v>10</v>
      </c>
      <c r="BM4" s="301"/>
      <c r="BN4" s="301"/>
      <c r="BO4" s="301"/>
      <c r="BP4" s="301"/>
      <c r="BQ4" s="302"/>
      <c r="BR4" s="304">
        <v>11</v>
      </c>
      <c r="BS4" s="305"/>
      <c r="BT4" s="305"/>
      <c r="BU4" s="305"/>
      <c r="BV4" s="305"/>
      <c r="BW4" s="298"/>
      <c r="BX4" s="300">
        <v>12</v>
      </c>
      <c r="BY4" s="301"/>
      <c r="BZ4" s="301"/>
      <c r="CA4" s="301"/>
      <c r="CB4" s="301"/>
      <c r="CC4" s="302"/>
      <c r="CD4" s="304">
        <v>13</v>
      </c>
      <c r="CE4" s="305"/>
      <c r="CF4" s="305"/>
      <c r="CG4" s="305"/>
      <c r="CH4" s="305"/>
      <c r="CI4" s="298"/>
      <c r="CJ4" s="300">
        <v>14</v>
      </c>
      <c r="CK4" s="301"/>
      <c r="CL4" s="301"/>
      <c r="CM4" s="301"/>
      <c r="CN4" s="301"/>
      <c r="CO4" s="302"/>
      <c r="CP4" s="304">
        <v>15</v>
      </c>
      <c r="CQ4" s="305"/>
      <c r="CR4" s="305"/>
      <c r="CS4" s="305"/>
      <c r="CT4" s="305"/>
      <c r="CU4" s="298"/>
      <c r="CV4" s="300">
        <v>16</v>
      </c>
      <c r="CW4" s="301"/>
      <c r="CX4" s="301"/>
      <c r="CY4" s="301"/>
      <c r="CZ4" s="301"/>
      <c r="DA4" s="302"/>
      <c r="DB4" s="304">
        <v>17</v>
      </c>
      <c r="DC4" s="305"/>
      <c r="DD4" s="305"/>
      <c r="DE4" s="305"/>
      <c r="DF4" s="305"/>
      <c r="DG4" s="298"/>
      <c r="DH4" s="300">
        <v>18</v>
      </c>
      <c r="DI4" s="301"/>
      <c r="DJ4" s="301"/>
      <c r="DK4" s="301"/>
      <c r="DL4" s="301"/>
      <c r="DM4" s="302"/>
      <c r="DN4" s="304">
        <v>19</v>
      </c>
      <c r="DO4" s="305"/>
      <c r="DP4" s="305"/>
      <c r="DQ4" s="305"/>
      <c r="DR4" s="305"/>
      <c r="DS4" s="298"/>
      <c r="DT4" s="300">
        <v>20</v>
      </c>
      <c r="DU4" s="301"/>
      <c r="DV4" s="301"/>
      <c r="DW4" s="301"/>
      <c r="DX4" s="301"/>
      <c r="DY4" s="302"/>
      <c r="DZ4" s="304">
        <v>21</v>
      </c>
      <c r="EA4" s="305"/>
      <c r="EB4" s="305"/>
      <c r="EC4" s="305"/>
      <c r="ED4" s="305"/>
      <c r="EE4" s="298"/>
      <c r="EF4" s="300">
        <v>22</v>
      </c>
      <c r="EG4" s="301"/>
      <c r="EH4" s="301"/>
      <c r="EI4" s="301"/>
      <c r="EJ4" s="301"/>
      <c r="EK4" s="302"/>
      <c r="EL4" s="304">
        <v>23</v>
      </c>
      <c r="EM4" s="305"/>
      <c r="EN4" s="305"/>
      <c r="EO4" s="305"/>
      <c r="EP4" s="305"/>
      <c r="EQ4" s="298"/>
      <c r="ER4" s="300">
        <v>24</v>
      </c>
      <c r="ES4" s="301"/>
      <c r="ET4" s="301"/>
      <c r="EU4" s="301"/>
      <c r="EV4" s="301"/>
      <c r="EW4" s="302"/>
      <c r="EX4" s="304">
        <v>25</v>
      </c>
      <c r="EY4" s="305"/>
      <c r="EZ4" s="305"/>
      <c r="FA4" s="305"/>
      <c r="FB4" s="305"/>
      <c r="FC4" s="298"/>
      <c r="FD4" s="300">
        <v>26</v>
      </c>
      <c r="FE4" s="301"/>
      <c r="FF4" s="301"/>
      <c r="FG4" s="301"/>
      <c r="FH4" s="301"/>
      <c r="FI4" s="302"/>
      <c r="FJ4" s="304">
        <v>27</v>
      </c>
      <c r="FK4" s="305"/>
      <c r="FL4" s="305"/>
      <c r="FM4" s="305"/>
      <c r="FN4" s="305"/>
      <c r="FO4" s="298"/>
      <c r="FP4" s="300">
        <v>28</v>
      </c>
      <c r="FQ4" s="301"/>
      <c r="FR4" s="301"/>
      <c r="FS4" s="301"/>
      <c r="FT4" s="301"/>
      <c r="FU4" s="302"/>
      <c r="FV4" s="304">
        <v>29</v>
      </c>
      <c r="FW4" s="305"/>
      <c r="FX4" s="305"/>
      <c r="FY4" s="305"/>
      <c r="FZ4" s="305"/>
      <c r="GA4" s="298"/>
      <c r="GB4" s="300">
        <v>30</v>
      </c>
      <c r="GC4" s="301"/>
      <c r="GD4" s="301"/>
      <c r="GE4" s="301"/>
      <c r="GF4" s="301"/>
      <c r="GG4" s="302"/>
      <c r="GH4" s="304">
        <v>31</v>
      </c>
      <c r="GI4" s="305"/>
      <c r="GJ4" s="305"/>
      <c r="GK4" s="305"/>
      <c r="GL4" s="305"/>
      <c r="GM4" s="298"/>
      <c r="GN4" s="300">
        <v>32</v>
      </c>
      <c r="GO4" s="301"/>
      <c r="GP4" s="301"/>
      <c r="GQ4" s="301"/>
      <c r="GR4" s="301"/>
      <c r="GS4" s="302"/>
      <c r="GT4" s="304">
        <v>33</v>
      </c>
      <c r="GU4" s="305"/>
      <c r="GV4" s="305"/>
      <c r="GW4" s="305"/>
      <c r="GX4" s="305"/>
      <c r="GY4" s="298"/>
      <c r="GZ4" s="300">
        <v>34</v>
      </c>
      <c r="HA4" s="301"/>
      <c r="HB4" s="301"/>
      <c r="HC4" s="301"/>
      <c r="HD4" s="301"/>
      <c r="HE4" s="302"/>
      <c r="HF4" s="304">
        <v>35</v>
      </c>
      <c r="HG4" s="305"/>
      <c r="HH4" s="305"/>
      <c r="HI4" s="305"/>
      <c r="HJ4" s="305"/>
      <c r="HK4" s="298"/>
      <c r="HL4" s="300">
        <v>36</v>
      </c>
      <c r="HM4" s="301"/>
      <c r="HN4" s="301"/>
      <c r="HO4" s="301"/>
      <c r="HP4" s="301"/>
      <c r="HQ4" s="302"/>
      <c r="HR4" s="304">
        <v>37</v>
      </c>
      <c r="HS4" s="305"/>
      <c r="HT4" s="305"/>
      <c r="HU4" s="305"/>
      <c r="HV4" s="305"/>
      <c r="HW4" s="298"/>
      <c r="HX4" s="300">
        <v>38</v>
      </c>
      <c r="HY4" s="301"/>
      <c r="HZ4" s="301"/>
      <c r="IA4" s="301"/>
      <c r="IB4" s="301"/>
      <c r="IC4" s="302"/>
      <c r="ID4" s="304">
        <v>41</v>
      </c>
      <c r="IE4" s="305"/>
      <c r="IF4" s="305"/>
      <c r="IG4" s="305"/>
      <c r="IH4" s="305"/>
      <c r="II4" s="298"/>
      <c r="IJ4" s="300">
        <v>42</v>
      </c>
      <c r="IK4" s="301"/>
      <c r="IL4" s="301"/>
      <c r="IM4" s="301"/>
      <c r="IN4" s="301"/>
      <c r="IO4" s="339"/>
      <c r="IP4" s="320"/>
      <c r="IQ4" s="320"/>
      <c r="IR4" s="320"/>
      <c r="IS4" s="320"/>
      <c r="IT4" s="320"/>
      <c r="IU4" s="320"/>
      <c r="IV4" s="62"/>
    </row>
    <row r="5" spans="1:256" ht="39.75" thickBot="1" thickTop="1">
      <c r="A5" s="74"/>
      <c r="B5" s="93"/>
      <c r="C5" s="332"/>
      <c r="D5" s="189" t="s">
        <v>55</v>
      </c>
      <c r="E5" s="190" t="s">
        <v>56</v>
      </c>
      <c r="F5" s="191" t="s">
        <v>76</v>
      </c>
      <c r="G5" s="190" t="s">
        <v>59</v>
      </c>
      <c r="H5" s="191" t="s">
        <v>60</v>
      </c>
      <c r="I5" s="212" t="s">
        <v>58</v>
      </c>
      <c r="J5" s="210" t="s">
        <v>55</v>
      </c>
      <c r="K5" s="138" t="s">
        <v>56</v>
      </c>
      <c r="L5" s="138" t="s">
        <v>57</v>
      </c>
      <c r="M5" s="138" t="s">
        <v>59</v>
      </c>
      <c r="N5" s="138" t="s">
        <v>60</v>
      </c>
      <c r="O5" s="138" t="s">
        <v>58</v>
      </c>
      <c r="P5" s="154" t="s">
        <v>55</v>
      </c>
      <c r="Q5" s="154" t="s">
        <v>56</v>
      </c>
      <c r="R5" s="154" t="s">
        <v>57</v>
      </c>
      <c r="S5" s="154" t="s">
        <v>59</v>
      </c>
      <c r="T5" s="154" t="s">
        <v>60</v>
      </c>
      <c r="U5" s="154" t="s">
        <v>58</v>
      </c>
      <c r="V5" s="138" t="s">
        <v>55</v>
      </c>
      <c r="W5" s="138" t="s">
        <v>56</v>
      </c>
      <c r="X5" s="138" t="s">
        <v>57</v>
      </c>
      <c r="Y5" s="138" t="s">
        <v>59</v>
      </c>
      <c r="Z5" s="138" t="s">
        <v>60</v>
      </c>
      <c r="AA5" s="138" t="s">
        <v>58</v>
      </c>
      <c r="AB5" s="154" t="s">
        <v>55</v>
      </c>
      <c r="AC5" s="154" t="s">
        <v>56</v>
      </c>
      <c r="AD5" s="154" t="s">
        <v>57</v>
      </c>
      <c r="AE5" s="154" t="s">
        <v>59</v>
      </c>
      <c r="AF5" s="154" t="s">
        <v>60</v>
      </c>
      <c r="AG5" s="154" t="s">
        <v>58</v>
      </c>
      <c r="AH5" s="138" t="s">
        <v>55</v>
      </c>
      <c r="AI5" s="138" t="s">
        <v>56</v>
      </c>
      <c r="AJ5" s="138" t="s">
        <v>57</v>
      </c>
      <c r="AK5" s="138" t="s">
        <v>59</v>
      </c>
      <c r="AL5" s="138" t="s">
        <v>60</v>
      </c>
      <c r="AM5" s="138" t="s">
        <v>58</v>
      </c>
      <c r="AN5" s="154" t="s">
        <v>55</v>
      </c>
      <c r="AO5" s="154" t="s">
        <v>56</v>
      </c>
      <c r="AP5" s="154" t="s">
        <v>57</v>
      </c>
      <c r="AQ5" s="154" t="s">
        <v>59</v>
      </c>
      <c r="AR5" s="154" t="s">
        <v>60</v>
      </c>
      <c r="AS5" s="154" t="s">
        <v>58</v>
      </c>
      <c r="AT5" s="138" t="s">
        <v>55</v>
      </c>
      <c r="AU5" s="138" t="s">
        <v>56</v>
      </c>
      <c r="AV5" s="138" t="s">
        <v>57</v>
      </c>
      <c r="AW5" s="138" t="s">
        <v>59</v>
      </c>
      <c r="AX5" s="138" t="s">
        <v>60</v>
      </c>
      <c r="AY5" s="138" t="s">
        <v>58</v>
      </c>
      <c r="AZ5" s="154" t="s">
        <v>55</v>
      </c>
      <c r="BA5" s="154" t="s">
        <v>56</v>
      </c>
      <c r="BB5" s="154" t="s">
        <v>57</v>
      </c>
      <c r="BC5" s="154" t="s">
        <v>59</v>
      </c>
      <c r="BD5" s="154" t="s">
        <v>60</v>
      </c>
      <c r="BE5" s="154" t="s">
        <v>58</v>
      </c>
      <c r="BF5" s="138" t="s">
        <v>55</v>
      </c>
      <c r="BG5" s="138" t="s">
        <v>56</v>
      </c>
      <c r="BH5" s="138" t="s">
        <v>57</v>
      </c>
      <c r="BI5" s="138" t="s">
        <v>59</v>
      </c>
      <c r="BJ5" s="138" t="s">
        <v>60</v>
      </c>
      <c r="BK5" s="138" t="s">
        <v>58</v>
      </c>
      <c r="BL5" s="154" t="s">
        <v>55</v>
      </c>
      <c r="BM5" s="154" t="s">
        <v>56</v>
      </c>
      <c r="BN5" s="154" t="s">
        <v>57</v>
      </c>
      <c r="BO5" s="154" t="s">
        <v>59</v>
      </c>
      <c r="BP5" s="154" t="s">
        <v>60</v>
      </c>
      <c r="BQ5" s="154" t="s">
        <v>58</v>
      </c>
      <c r="BR5" s="138" t="s">
        <v>55</v>
      </c>
      <c r="BS5" s="138" t="s">
        <v>56</v>
      </c>
      <c r="BT5" s="138" t="s">
        <v>57</v>
      </c>
      <c r="BU5" s="138" t="s">
        <v>59</v>
      </c>
      <c r="BV5" s="138" t="s">
        <v>60</v>
      </c>
      <c r="BW5" s="138" t="s">
        <v>58</v>
      </c>
      <c r="BX5" s="154" t="s">
        <v>55</v>
      </c>
      <c r="BY5" s="154" t="s">
        <v>56</v>
      </c>
      <c r="BZ5" s="154" t="s">
        <v>57</v>
      </c>
      <c r="CA5" s="154" t="s">
        <v>59</v>
      </c>
      <c r="CB5" s="154" t="s">
        <v>60</v>
      </c>
      <c r="CC5" s="163" t="s">
        <v>58</v>
      </c>
      <c r="CD5" s="138" t="s">
        <v>55</v>
      </c>
      <c r="CE5" s="138" t="s">
        <v>56</v>
      </c>
      <c r="CF5" s="138" t="s">
        <v>57</v>
      </c>
      <c r="CG5" s="138" t="s">
        <v>59</v>
      </c>
      <c r="CH5" s="138" t="s">
        <v>60</v>
      </c>
      <c r="CI5" s="138" t="s">
        <v>58</v>
      </c>
      <c r="CJ5" s="154" t="s">
        <v>55</v>
      </c>
      <c r="CK5" s="154" t="s">
        <v>56</v>
      </c>
      <c r="CL5" s="154" t="s">
        <v>57</v>
      </c>
      <c r="CM5" s="154" t="s">
        <v>59</v>
      </c>
      <c r="CN5" s="154" t="s">
        <v>60</v>
      </c>
      <c r="CO5" s="154" t="s">
        <v>58</v>
      </c>
      <c r="CP5" s="138" t="s">
        <v>55</v>
      </c>
      <c r="CQ5" s="138" t="s">
        <v>56</v>
      </c>
      <c r="CR5" s="138" t="s">
        <v>57</v>
      </c>
      <c r="CS5" s="138" t="s">
        <v>59</v>
      </c>
      <c r="CT5" s="138" t="s">
        <v>60</v>
      </c>
      <c r="CU5" s="138" t="s">
        <v>58</v>
      </c>
      <c r="CV5" s="154" t="s">
        <v>55</v>
      </c>
      <c r="CW5" s="154" t="s">
        <v>56</v>
      </c>
      <c r="CX5" s="154" t="s">
        <v>57</v>
      </c>
      <c r="CY5" s="154" t="s">
        <v>59</v>
      </c>
      <c r="CZ5" s="154" t="s">
        <v>60</v>
      </c>
      <c r="DA5" s="154" t="s">
        <v>58</v>
      </c>
      <c r="DB5" s="138" t="s">
        <v>55</v>
      </c>
      <c r="DC5" s="138" t="s">
        <v>56</v>
      </c>
      <c r="DD5" s="138" t="s">
        <v>57</v>
      </c>
      <c r="DE5" s="138" t="s">
        <v>59</v>
      </c>
      <c r="DF5" s="138" t="s">
        <v>60</v>
      </c>
      <c r="DG5" s="138" t="s">
        <v>58</v>
      </c>
      <c r="DH5" s="154" t="s">
        <v>55</v>
      </c>
      <c r="DI5" s="154" t="s">
        <v>56</v>
      </c>
      <c r="DJ5" s="154" t="s">
        <v>57</v>
      </c>
      <c r="DK5" s="154" t="s">
        <v>59</v>
      </c>
      <c r="DL5" s="154" t="s">
        <v>60</v>
      </c>
      <c r="DM5" s="154" t="s">
        <v>58</v>
      </c>
      <c r="DN5" s="138" t="s">
        <v>55</v>
      </c>
      <c r="DO5" s="138" t="s">
        <v>56</v>
      </c>
      <c r="DP5" s="138" t="s">
        <v>57</v>
      </c>
      <c r="DQ5" s="138" t="s">
        <v>59</v>
      </c>
      <c r="DR5" s="138" t="s">
        <v>60</v>
      </c>
      <c r="DS5" s="138" t="s">
        <v>58</v>
      </c>
      <c r="DT5" s="154" t="s">
        <v>55</v>
      </c>
      <c r="DU5" s="154" t="s">
        <v>56</v>
      </c>
      <c r="DV5" s="154" t="s">
        <v>57</v>
      </c>
      <c r="DW5" s="154" t="s">
        <v>59</v>
      </c>
      <c r="DX5" s="154" t="s">
        <v>60</v>
      </c>
      <c r="DY5" s="154" t="s">
        <v>58</v>
      </c>
      <c r="DZ5" s="138" t="s">
        <v>55</v>
      </c>
      <c r="EA5" s="138" t="s">
        <v>56</v>
      </c>
      <c r="EB5" s="138" t="s">
        <v>57</v>
      </c>
      <c r="EC5" s="138" t="s">
        <v>59</v>
      </c>
      <c r="ED5" s="138" t="s">
        <v>60</v>
      </c>
      <c r="EE5" s="138" t="s">
        <v>58</v>
      </c>
      <c r="EF5" s="154" t="s">
        <v>55</v>
      </c>
      <c r="EG5" s="154" t="s">
        <v>56</v>
      </c>
      <c r="EH5" s="154" t="s">
        <v>57</v>
      </c>
      <c r="EI5" s="154" t="s">
        <v>59</v>
      </c>
      <c r="EJ5" s="154" t="s">
        <v>60</v>
      </c>
      <c r="EK5" s="154" t="s">
        <v>58</v>
      </c>
      <c r="EL5" s="138" t="s">
        <v>55</v>
      </c>
      <c r="EM5" s="138" t="s">
        <v>56</v>
      </c>
      <c r="EN5" s="138" t="s">
        <v>57</v>
      </c>
      <c r="EO5" s="138" t="s">
        <v>59</v>
      </c>
      <c r="EP5" s="138" t="s">
        <v>60</v>
      </c>
      <c r="EQ5" s="138" t="s">
        <v>58</v>
      </c>
      <c r="ER5" s="154" t="s">
        <v>55</v>
      </c>
      <c r="ES5" s="154" t="s">
        <v>56</v>
      </c>
      <c r="ET5" s="154" t="s">
        <v>57</v>
      </c>
      <c r="EU5" s="154" t="s">
        <v>59</v>
      </c>
      <c r="EV5" s="154" t="s">
        <v>60</v>
      </c>
      <c r="EW5" s="154" t="s">
        <v>58</v>
      </c>
      <c r="EX5" s="138" t="s">
        <v>55</v>
      </c>
      <c r="EY5" s="138" t="s">
        <v>56</v>
      </c>
      <c r="EZ5" s="138" t="s">
        <v>57</v>
      </c>
      <c r="FA5" s="138" t="s">
        <v>59</v>
      </c>
      <c r="FB5" s="138" t="s">
        <v>60</v>
      </c>
      <c r="FC5" s="138" t="s">
        <v>58</v>
      </c>
      <c r="FD5" s="154" t="s">
        <v>55</v>
      </c>
      <c r="FE5" s="154" t="s">
        <v>56</v>
      </c>
      <c r="FF5" s="154" t="s">
        <v>57</v>
      </c>
      <c r="FG5" s="154" t="s">
        <v>59</v>
      </c>
      <c r="FH5" s="154" t="s">
        <v>60</v>
      </c>
      <c r="FI5" s="154" t="s">
        <v>58</v>
      </c>
      <c r="FJ5" s="138" t="s">
        <v>55</v>
      </c>
      <c r="FK5" s="138" t="s">
        <v>56</v>
      </c>
      <c r="FL5" s="138" t="s">
        <v>57</v>
      </c>
      <c r="FM5" s="138" t="s">
        <v>59</v>
      </c>
      <c r="FN5" s="138" t="s">
        <v>60</v>
      </c>
      <c r="FO5" s="138" t="s">
        <v>58</v>
      </c>
      <c r="FP5" s="154" t="s">
        <v>55</v>
      </c>
      <c r="FQ5" s="154" t="s">
        <v>56</v>
      </c>
      <c r="FR5" s="154" t="s">
        <v>57</v>
      </c>
      <c r="FS5" s="154" t="s">
        <v>59</v>
      </c>
      <c r="FT5" s="154" t="s">
        <v>60</v>
      </c>
      <c r="FU5" s="154" t="s">
        <v>58</v>
      </c>
      <c r="FV5" s="138" t="s">
        <v>55</v>
      </c>
      <c r="FW5" s="138" t="s">
        <v>56</v>
      </c>
      <c r="FX5" s="138" t="s">
        <v>57</v>
      </c>
      <c r="FY5" s="138" t="s">
        <v>59</v>
      </c>
      <c r="FZ5" s="138" t="s">
        <v>60</v>
      </c>
      <c r="GA5" s="138" t="s">
        <v>58</v>
      </c>
      <c r="GB5" s="154" t="s">
        <v>55</v>
      </c>
      <c r="GC5" s="154" t="s">
        <v>56</v>
      </c>
      <c r="GD5" s="154" t="s">
        <v>57</v>
      </c>
      <c r="GE5" s="154" t="s">
        <v>59</v>
      </c>
      <c r="GF5" s="154" t="s">
        <v>60</v>
      </c>
      <c r="GG5" s="154" t="s">
        <v>58</v>
      </c>
      <c r="GH5" s="138" t="s">
        <v>55</v>
      </c>
      <c r="GI5" s="138" t="s">
        <v>56</v>
      </c>
      <c r="GJ5" s="138" t="s">
        <v>57</v>
      </c>
      <c r="GK5" s="138" t="s">
        <v>59</v>
      </c>
      <c r="GL5" s="138" t="s">
        <v>60</v>
      </c>
      <c r="GM5" s="138" t="s">
        <v>58</v>
      </c>
      <c r="GN5" s="154" t="s">
        <v>55</v>
      </c>
      <c r="GO5" s="154" t="s">
        <v>56</v>
      </c>
      <c r="GP5" s="154" t="s">
        <v>57</v>
      </c>
      <c r="GQ5" s="154" t="s">
        <v>59</v>
      </c>
      <c r="GR5" s="154" t="s">
        <v>60</v>
      </c>
      <c r="GS5" s="154" t="s">
        <v>58</v>
      </c>
      <c r="GT5" s="138" t="s">
        <v>55</v>
      </c>
      <c r="GU5" s="138" t="s">
        <v>56</v>
      </c>
      <c r="GV5" s="138" t="s">
        <v>57</v>
      </c>
      <c r="GW5" s="138" t="s">
        <v>59</v>
      </c>
      <c r="GX5" s="138" t="s">
        <v>60</v>
      </c>
      <c r="GY5" s="138" t="s">
        <v>58</v>
      </c>
      <c r="GZ5" s="154" t="s">
        <v>55</v>
      </c>
      <c r="HA5" s="154" t="s">
        <v>56</v>
      </c>
      <c r="HB5" s="154" t="s">
        <v>57</v>
      </c>
      <c r="HC5" s="154" t="s">
        <v>59</v>
      </c>
      <c r="HD5" s="154" t="s">
        <v>60</v>
      </c>
      <c r="HE5" s="154" t="s">
        <v>58</v>
      </c>
      <c r="HF5" s="138" t="s">
        <v>55</v>
      </c>
      <c r="HG5" s="138" t="s">
        <v>56</v>
      </c>
      <c r="HH5" s="138" t="s">
        <v>57</v>
      </c>
      <c r="HI5" s="138" t="s">
        <v>59</v>
      </c>
      <c r="HJ5" s="138" t="s">
        <v>60</v>
      </c>
      <c r="HK5" s="138" t="s">
        <v>58</v>
      </c>
      <c r="HL5" s="154" t="s">
        <v>55</v>
      </c>
      <c r="HM5" s="154" t="s">
        <v>56</v>
      </c>
      <c r="HN5" s="154" t="s">
        <v>57</v>
      </c>
      <c r="HO5" s="154" t="s">
        <v>59</v>
      </c>
      <c r="HP5" s="154" t="s">
        <v>60</v>
      </c>
      <c r="HQ5" s="154" t="s">
        <v>58</v>
      </c>
      <c r="HR5" s="138" t="s">
        <v>55</v>
      </c>
      <c r="HS5" s="138" t="s">
        <v>56</v>
      </c>
      <c r="HT5" s="138" t="s">
        <v>57</v>
      </c>
      <c r="HU5" s="138" t="s">
        <v>59</v>
      </c>
      <c r="HV5" s="138" t="s">
        <v>60</v>
      </c>
      <c r="HW5" s="138" t="s">
        <v>58</v>
      </c>
      <c r="HX5" s="154" t="s">
        <v>55</v>
      </c>
      <c r="HY5" s="154" t="s">
        <v>56</v>
      </c>
      <c r="HZ5" s="154" t="s">
        <v>57</v>
      </c>
      <c r="IA5" s="154" t="s">
        <v>59</v>
      </c>
      <c r="IB5" s="154" t="s">
        <v>60</v>
      </c>
      <c r="IC5" s="154" t="s">
        <v>58</v>
      </c>
      <c r="ID5" s="138" t="s">
        <v>55</v>
      </c>
      <c r="IE5" s="138" t="s">
        <v>56</v>
      </c>
      <c r="IF5" s="138" t="s">
        <v>57</v>
      </c>
      <c r="IG5" s="138" t="s">
        <v>59</v>
      </c>
      <c r="IH5" s="138" t="s">
        <v>60</v>
      </c>
      <c r="II5" s="138" t="s">
        <v>58</v>
      </c>
      <c r="IJ5" s="154" t="s">
        <v>55</v>
      </c>
      <c r="IK5" s="154" t="s">
        <v>56</v>
      </c>
      <c r="IL5" s="154" t="s">
        <v>57</v>
      </c>
      <c r="IM5" s="154" t="s">
        <v>59</v>
      </c>
      <c r="IN5" s="154" t="s">
        <v>60</v>
      </c>
      <c r="IO5" s="168" t="s">
        <v>58</v>
      </c>
      <c r="IP5" s="193"/>
      <c r="IQ5" s="193"/>
      <c r="IR5" s="193"/>
      <c r="IS5" s="193"/>
      <c r="IT5" s="193"/>
      <c r="IU5" s="193"/>
      <c r="IV5" s="62"/>
    </row>
    <row r="6" spans="1:256" s="1" customFormat="1" ht="13.5" thickTop="1">
      <c r="A6" s="199" t="s">
        <v>86</v>
      </c>
      <c r="B6" s="97"/>
      <c r="C6" s="99">
        <f aca="true" t="shared" si="0" ref="C6:C39">SUM(J6:IC6)+SUM(J68:AS68)</f>
        <v>-3</v>
      </c>
      <c r="D6" s="170">
        <f aca="true" t="shared" si="1" ref="D6:E10">J6+P6+V6+AB6+AH6+AN6+AT6+AZ6+BF6+BL6+BR6+BX6+CD6+CJ6+CP6+CV6+DB6+DH6+DN6+DT6+DZ6+EF6+EL6+ER6+EX6+FD6+FJ6+FP6+FV6+GB6+GH6+GN6+GT6+GZ6+HF6+HL6+HR6+HX6+ID6+IJ6+J68+P68+V68+AB68+AH68+AN68</f>
        <v>0</v>
      </c>
      <c r="E6" s="171">
        <f t="shared" si="1"/>
        <v>-1</v>
      </c>
      <c r="F6" s="171">
        <f aca="true" t="shared" si="2" ref="F6:I9">L6+R6+X6+AD6+AJ6+AP6+AV6+BB6+BH6+BN6+BT6+BZ6+CF6+CL6+CR6+CX6+DD6+DJ6+DP6+DV6+EB6+EH6+EN6+ET6+EZ6+FF6+FL6+FR6+FX6+GD6+GJ6+GP6+GV6+HB6+HH6+HN6+HT6+HZ6+IF6+IL6+L68+R68+X68+AD68+AJ68+AP68</f>
        <v>-1</v>
      </c>
      <c r="G6" s="171">
        <f t="shared" si="2"/>
        <v>-1</v>
      </c>
      <c r="H6" s="171">
        <f t="shared" si="2"/>
        <v>0</v>
      </c>
      <c r="I6" s="171">
        <f t="shared" si="2"/>
        <v>0</v>
      </c>
      <c r="J6" s="101"/>
      <c r="K6" s="68"/>
      <c r="L6" s="68"/>
      <c r="M6" s="68"/>
      <c r="N6" s="68"/>
      <c r="O6" s="68"/>
      <c r="P6" s="144"/>
      <c r="Q6" s="144"/>
      <c r="R6" s="144"/>
      <c r="S6" s="144"/>
      <c r="T6" s="144"/>
      <c r="U6" s="144"/>
      <c r="V6" s="68"/>
      <c r="W6" s="68"/>
      <c r="X6" s="68"/>
      <c r="Y6" s="68"/>
      <c r="Z6" s="68"/>
      <c r="AA6" s="68"/>
      <c r="AB6" s="144"/>
      <c r="AC6" s="144"/>
      <c r="AD6" s="144"/>
      <c r="AE6" s="144"/>
      <c r="AF6" s="144"/>
      <c r="AG6" s="144"/>
      <c r="AH6" s="68"/>
      <c r="AI6" s="68"/>
      <c r="AJ6" s="68"/>
      <c r="AK6" s="68"/>
      <c r="AL6" s="68"/>
      <c r="AM6" s="68"/>
      <c r="AN6" s="144"/>
      <c r="AO6" s="144"/>
      <c r="AP6" s="144"/>
      <c r="AQ6" s="144"/>
      <c r="AR6" s="144"/>
      <c r="AS6" s="144"/>
      <c r="AT6" s="68"/>
      <c r="AU6" s="68"/>
      <c r="AV6" s="68"/>
      <c r="AW6" s="68"/>
      <c r="AX6" s="68"/>
      <c r="AY6" s="68"/>
      <c r="AZ6" s="144"/>
      <c r="BA6" s="144"/>
      <c r="BB6" s="144"/>
      <c r="BC6" s="144"/>
      <c r="BD6" s="160"/>
      <c r="BE6" s="160"/>
      <c r="BF6" s="9"/>
      <c r="BG6" s="9">
        <v>-1</v>
      </c>
      <c r="BH6" s="9"/>
      <c r="BI6" s="9"/>
      <c r="BJ6" s="9"/>
      <c r="BK6" s="9"/>
      <c r="BL6" s="160"/>
      <c r="BM6" s="160"/>
      <c r="BN6" s="160">
        <v>-1</v>
      </c>
      <c r="BO6" s="160">
        <v>-1</v>
      </c>
      <c r="BP6" s="160"/>
      <c r="BQ6" s="160"/>
      <c r="BR6" s="9"/>
      <c r="BS6" s="9"/>
      <c r="BT6" s="9"/>
      <c r="BU6" s="9"/>
      <c r="BV6" s="9"/>
      <c r="BW6" s="9"/>
      <c r="BX6" s="160"/>
      <c r="BY6" s="160"/>
      <c r="BZ6" s="160"/>
      <c r="CA6" s="160"/>
      <c r="CB6" s="160"/>
      <c r="CC6" s="164"/>
      <c r="CD6" s="9"/>
      <c r="CE6" s="9"/>
      <c r="CF6" s="9"/>
      <c r="CG6" s="9"/>
      <c r="CH6" s="9"/>
      <c r="CI6" s="9"/>
      <c r="CJ6" s="160"/>
      <c r="CK6" s="160"/>
      <c r="CL6" s="160"/>
      <c r="CM6" s="160"/>
      <c r="CN6" s="160"/>
      <c r="CO6" s="160"/>
      <c r="CP6" s="9"/>
      <c r="CQ6" s="9"/>
      <c r="CR6" s="9"/>
      <c r="CS6" s="9"/>
      <c r="CT6" s="9"/>
      <c r="CU6" s="9"/>
      <c r="CV6" s="160"/>
      <c r="CW6" s="160"/>
      <c r="CX6" s="160"/>
      <c r="CY6" s="160"/>
      <c r="CZ6" s="160"/>
      <c r="DA6" s="160"/>
      <c r="DB6" s="9"/>
      <c r="DC6" s="9"/>
      <c r="DD6" s="9"/>
      <c r="DE6" s="9"/>
      <c r="DF6" s="9"/>
      <c r="DG6" s="9"/>
      <c r="DH6" s="160"/>
      <c r="DI6" s="160"/>
      <c r="DJ6" s="160"/>
      <c r="DK6" s="160"/>
      <c r="DL6" s="160"/>
      <c r="DM6" s="160"/>
      <c r="DN6" s="9"/>
      <c r="DO6" s="9"/>
      <c r="DP6" s="9"/>
      <c r="DQ6" s="9"/>
      <c r="DR6" s="9"/>
      <c r="DS6" s="9"/>
      <c r="DT6" s="160"/>
      <c r="DU6" s="160"/>
      <c r="DV6" s="160"/>
      <c r="DW6" s="160"/>
      <c r="DX6" s="160"/>
      <c r="DY6" s="160"/>
      <c r="DZ6" s="9"/>
      <c r="EA6" s="9"/>
      <c r="EB6" s="9"/>
      <c r="EC6" s="9"/>
      <c r="ED6" s="9"/>
      <c r="EE6" s="9"/>
      <c r="EF6" s="160"/>
      <c r="EG6" s="160"/>
      <c r="EH6" s="160"/>
      <c r="EI6" s="160"/>
      <c r="EJ6" s="160"/>
      <c r="EK6" s="160"/>
      <c r="EL6" s="9"/>
      <c r="EM6" s="9"/>
      <c r="EN6" s="9"/>
      <c r="EO6" s="9"/>
      <c r="EP6" s="9"/>
      <c r="EQ6" s="9"/>
      <c r="ER6" s="160"/>
      <c r="ES6" s="160"/>
      <c r="ET6" s="160"/>
      <c r="EU6" s="160"/>
      <c r="EV6" s="160"/>
      <c r="EW6" s="160"/>
      <c r="EX6" s="9"/>
      <c r="EY6" s="9"/>
      <c r="EZ6" s="9"/>
      <c r="FA6" s="9"/>
      <c r="FB6" s="9"/>
      <c r="FC6" s="9"/>
      <c r="FD6" s="160"/>
      <c r="FE6" s="160"/>
      <c r="FF6" s="160"/>
      <c r="FG6" s="160"/>
      <c r="FH6" s="160"/>
      <c r="FI6" s="160"/>
      <c r="FJ6" s="9"/>
      <c r="FK6" s="9"/>
      <c r="FL6" s="9"/>
      <c r="FM6" s="9"/>
      <c r="FN6" s="9"/>
      <c r="FO6" s="9"/>
      <c r="FP6" s="160"/>
      <c r="FQ6" s="160"/>
      <c r="FR6" s="160"/>
      <c r="FS6" s="160"/>
      <c r="FT6" s="160"/>
      <c r="FU6" s="160"/>
      <c r="FV6" s="9"/>
      <c r="FW6" s="9"/>
      <c r="FX6" s="9"/>
      <c r="FY6" s="9"/>
      <c r="FZ6" s="9"/>
      <c r="GA6" s="9"/>
      <c r="GB6" s="160"/>
      <c r="GC6" s="160"/>
      <c r="GD6" s="160"/>
      <c r="GE6" s="160"/>
      <c r="GF6" s="160"/>
      <c r="GG6" s="160"/>
      <c r="GH6" s="9"/>
      <c r="GI6" s="9"/>
      <c r="GJ6" s="9"/>
      <c r="GK6" s="9"/>
      <c r="GL6" s="9"/>
      <c r="GM6" s="9"/>
      <c r="GN6" s="160"/>
      <c r="GO6" s="160"/>
      <c r="GP6" s="160"/>
      <c r="GQ6" s="160"/>
      <c r="GR6" s="160"/>
      <c r="GS6" s="160"/>
      <c r="GT6" s="9"/>
      <c r="GU6" s="9"/>
      <c r="GV6" s="9"/>
      <c r="GW6" s="9"/>
      <c r="GX6" s="9"/>
      <c r="GY6" s="9"/>
      <c r="GZ6" s="160"/>
      <c r="HA6" s="160"/>
      <c r="HB6" s="160"/>
      <c r="HC6" s="160"/>
      <c r="HD6" s="160"/>
      <c r="HE6" s="160"/>
      <c r="HF6" s="9"/>
      <c r="HG6" s="9"/>
      <c r="HH6" s="9"/>
      <c r="HI6" s="9"/>
      <c r="HJ6" s="9"/>
      <c r="HK6" s="9"/>
      <c r="HL6" s="160"/>
      <c r="HM6" s="160"/>
      <c r="HN6" s="160"/>
      <c r="HO6" s="160"/>
      <c r="HP6" s="160"/>
      <c r="HQ6" s="160"/>
      <c r="HR6" s="9"/>
      <c r="HS6" s="9"/>
      <c r="HT6" s="9"/>
      <c r="HU6" s="9"/>
      <c r="HV6" s="9"/>
      <c r="HW6" s="9"/>
      <c r="HX6" s="160"/>
      <c r="HY6" s="160"/>
      <c r="HZ6" s="160"/>
      <c r="IA6" s="160"/>
      <c r="IB6" s="160"/>
      <c r="IC6" s="160"/>
      <c r="ID6" s="9"/>
      <c r="IE6" s="9"/>
      <c r="IF6" s="9"/>
      <c r="IG6" s="9"/>
      <c r="IH6" s="9"/>
      <c r="II6" s="9"/>
      <c r="IJ6" s="160"/>
      <c r="IK6" s="160"/>
      <c r="IL6" s="160"/>
      <c r="IM6" s="160"/>
      <c r="IN6" s="160"/>
      <c r="IO6" s="169"/>
      <c r="IP6" s="13"/>
      <c r="IQ6" s="13"/>
      <c r="IR6" s="13"/>
      <c r="IS6" s="13"/>
      <c r="IT6" s="13"/>
      <c r="IU6" s="13"/>
      <c r="IV6" s="194"/>
    </row>
    <row r="7" spans="1:256" s="1" customFormat="1" ht="12.75" customHeight="1">
      <c r="A7" s="200" t="s">
        <v>87</v>
      </c>
      <c r="B7" s="75"/>
      <c r="C7" s="99">
        <f t="shared" si="0"/>
        <v>-24</v>
      </c>
      <c r="D7" s="170">
        <f t="shared" si="1"/>
        <v>-2</v>
      </c>
      <c r="E7" s="171">
        <f t="shared" si="1"/>
        <v>-7</v>
      </c>
      <c r="F7" s="171">
        <f t="shared" si="2"/>
        <v>-2</v>
      </c>
      <c r="G7" s="171">
        <f t="shared" si="2"/>
        <v>-4</v>
      </c>
      <c r="H7" s="171">
        <f t="shared" si="2"/>
        <v>0</v>
      </c>
      <c r="I7" s="171">
        <f t="shared" si="2"/>
        <v>-9</v>
      </c>
      <c r="J7" s="101"/>
      <c r="K7" s="68"/>
      <c r="L7" s="68"/>
      <c r="M7" s="68"/>
      <c r="N7" s="68"/>
      <c r="O7" s="68">
        <v>-1</v>
      </c>
      <c r="P7" s="144"/>
      <c r="Q7" s="144"/>
      <c r="R7" s="144"/>
      <c r="S7" s="144"/>
      <c r="T7" s="144"/>
      <c r="U7" s="144">
        <v>0</v>
      </c>
      <c r="V7" s="68"/>
      <c r="W7" s="68">
        <v>-1</v>
      </c>
      <c r="X7" s="68"/>
      <c r="Y7" s="68">
        <v>-1</v>
      </c>
      <c r="Z7" s="68"/>
      <c r="AA7" s="68"/>
      <c r="AB7" s="144"/>
      <c r="AC7" s="144"/>
      <c r="AD7" s="144"/>
      <c r="AE7" s="144"/>
      <c r="AF7" s="144"/>
      <c r="AG7" s="144">
        <v>-1</v>
      </c>
      <c r="AH7" s="68"/>
      <c r="AI7" s="68"/>
      <c r="AJ7" s="68"/>
      <c r="AK7" s="68"/>
      <c r="AL7" s="68"/>
      <c r="AM7" s="68">
        <v>0</v>
      </c>
      <c r="AN7" s="144"/>
      <c r="AO7" s="144"/>
      <c r="AP7" s="144"/>
      <c r="AQ7" s="144"/>
      <c r="AR7" s="144"/>
      <c r="AS7" s="144">
        <v>0</v>
      </c>
      <c r="AT7" s="68"/>
      <c r="AU7" s="68"/>
      <c r="AV7" s="68">
        <v>-1</v>
      </c>
      <c r="AW7" s="68"/>
      <c r="AX7" s="68"/>
      <c r="AY7" s="68"/>
      <c r="AZ7" s="144"/>
      <c r="BA7" s="144"/>
      <c r="BB7" s="144"/>
      <c r="BC7" s="144"/>
      <c r="BD7" s="160"/>
      <c r="BE7" s="160">
        <v>0</v>
      </c>
      <c r="BF7" s="9"/>
      <c r="BG7" s="9"/>
      <c r="BH7" s="9"/>
      <c r="BI7" s="9"/>
      <c r="BJ7" s="9"/>
      <c r="BK7" s="9"/>
      <c r="BL7" s="160"/>
      <c r="BM7" s="160"/>
      <c r="BN7" s="160"/>
      <c r="BO7" s="160"/>
      <c r="BP7" s="160"/>
      <c r="BQ7" s="160"/>
      <c r="BR7" s="9"/>
      <c r="BS7" s="9"/>
      <c r="BT7" s="9"/>
      <c r="BU7" s="9"/>
      <c r="BV7" s="9"/>
      <c r="BW7" s="9">
        <v>-2</v>
      </c>
      <c r="BX7" s="160"/>
      <c r="BY7" s="160"/>
      <c r="BZ7" s="160"/>
      <c r="CA7" s="160">
        <v>-1</v>
      </c>
      <c r="CB7" s="160"/>
      <c r="CC7" s="164"/>
      <c r="CD7" s="9"/>
      <c r="CE7" s="9"/>
      <c r="CF7" s="9"/>
      <c r="CG7" s="9"/>
      <c r="CH7" s="9"/>
      <c r="CI7" s="9">
        <v>0</v>
      </c>
      <c r="CJ7" s="160"/>
      <c r="CK7" s="160">
        <v>-1</v>
      </c>
      <c r="CL7" s="160"/>
      <c r="CM7" s="160"/>
      <c r="CN7" s="160"/>
      <c r="CO7" s="160"/>
      <c r="CP7" s="9"/>
      <c r="CQ7" s="9"/>
      <c r="CR7" s="9"/>
      <c r="CS7" s="9"/>
      <c r="CT7" s="9"/>
      <c r="CU7" s="9">
        <v>0</v>
      </c>
      <c r="CV7" s="160"/>
      <c r="CW7" s="160"/>
      <c r="CX7" s="160"/>
      <c r="CY7" s="160"/>
      <c r="CZ7" s="160"/>
      <c r="DA7" s="160">
        <v>0</v>
      </c>
      <c r="DB7" s="9"/>
      <c r="DC7" s="9"/>
      <c r="DD7" s="9"/>
      <c r="DE7" s="9"/>
      <c r="DF7" s="9"/>
      <c r="DG7" s="9">
        <v>0</v>
      </c>
      <c r="DH7" s="160"/>
      <c r="DI7" s="160"/>
      <c r="DJ7" s="160"/>
      <c r="DK7" s="160"/>
      <c r="DL7" s="160"/>
      <c r="DM7" s="160">
        <v>0</v>
      </c>
      <c r="DN7" s="9"/>
      <c r="DO7" s="9"/>
      <c r="DP7" s="9"/>
      <c r="DQ7" s="9"/>
      <c r="DR7" s="9"/>
      <c r="DS7" s="9">
        <v>0</v>
      </c>
      <c r="DT7" s="160"/>
      <c r="DU7" s="160">
        <v>-2</v>
      </c>
      <c r="DV7" s="160"/>
      <c r="DW7" s="160"/>
      <c r="DX7" s="160"/>
      <c r="DY7" s="160"/>
      <c r="DZ7" s="9"/>
      <c r="EA7" s="9"/>
      <c r="EB7" s="9"/>
      <c r="EC7" s="9"/>
      <c r="ED7" s="9"/>
      <c r="EE7" s="9">
        <v>0</v>
      </c>
      <c r="EF7" s="160"/>
      <c r="EG7" s="160"/>
      <c r="EH7" s="160"/>
      <c r="EI7" s="160"/>
      <c r="EJ7" s="160"/>
      <c r="EK7" s="160">
        <v>0</v>
      </c>
      <c r="EL7" s="9"/>
      <c r="EM7" s="9"/>
      <c r="EN7" s="9"/>
      <c r="EO7" s="9"/>
      <c r="EP7" s="9"/>
      <c r="EQ7" s="9">
        <v>0</v>
      </c>
      <c r="ER7" s="160"/>
      <c r="ES7" s="160"/>
      <c r="ET7" s="160"/>
      <c r="EU7" s="160"/>
      <c r="EV7" s="160"/>
      <c r="EW7" s="160">
        <v>-1</v>
      </c>
      <c r="EX7" s="9"/>
      <c r="EY7" s="9"/>
      <c r="EZ7" s="9"/>
      <c r="FA7" s="9">
        <v>-1</v>
      </c>
      <c r="FB7" s="9"/>
      <c r="FC7" s="9"/>
      <c r="FD7" s="160"/>
      <c r="FE7" s="160"/>
      <c r="FF7" s="160"/>
      <c r="FG7" s="160"/>
      <c r="FH7" s="160"/>
      <c r="FI7" s="160">
        <v>-1</v>
      </c>
      <c r="FJ7" s="9"/>
      <c r="FK7" s="9"/>
      <c r="FL7" s="9"/>
      <c r="FM7" s="9"/>
      <c r="FN7" s="9"/>
      <c r="FO7" s="9">
        <v>0</v>
      </c>
      <c r="FP7" s="160"/>
      <c r="FQ7" s="160"/>
      <c r="FR7" s="160"/>
      <c r="FS7" s="160"/>
      <c r="FT7" s="160"/>
      <c r="FU7" s="160"/>
      <c r="FV7" s="9"/>
      <c r="FW7" s="9"/>
      <c r="FX7" s="9"/>
      <c r="FY7" s="9"/>
      <c r="FZ7" s="9"/>
      <c r="GA7" s="9">
        <v>-3</v>
      </c>
      <c r="GB7" s="160"/>
      <c r="GC7" s="160"/>
      <c r="GD7" s="160"/>
      <c r="GE7" s="160"/>
      <c r="GF7" s="160"/>
      <c r="GG7" s="160">
        <v>0</v>
      </c>
      <c r="GH7" s="9"/>
      <c r="GI7" s="9"/>
      <c r="GJ7" s="9"/>
      <c r="GK7" s="9"/>
      <c r="GL7" s="9"/>
      <c r="GM7" s="9">
        <v>0</v>
      </c>
      <c r="GN7" s="160"/>
      <c r="GO7" s="160"/>
      <c r="GP7" s="160"/>
      <c r="GQ7" s="160"/>
      <c r="GR7" s="160"/>
      <c r="GS7" s="160">
        <v>0</v>
      </c>
      <c r="GT7" s="9"/>
      <c r="GU7" s="9">
        <v>-2</v>
      </c>
      <c r="GV7" s="9"/>
      <c r="GW7" s="9"/>
      <c r="GX7" s="9"/>
      <c r="GY7" s="9"/>
      <c r="GZ7" s="160"/>
      <c r="HA7" s="160"/>
      <c r="HB7" s="160"/>
      <c r="HC7" s="160">
        <v>-1</v>
      </c>
      <c r="HD7" s="160"/>
      <c r="HE7" s="160"/>
      <c r="HF7" s="9"/>
      <c r="HG7" s="9"/>
      <c r="HH7" s="9"/>
      <c r="HI7" s="9"/>
      <c r="HJ7" s="9"/>
      <c r="HK7" s="9">
        <v>0</v>
      </c>
      <c r="HL7" s="160"/>
      <c r="HM7" s="160"/>
      <c r="HN7" s="160"/>
      <c r="HO7" s="160"/>
      <c r="HP7" s="160"/>
      <c r="HQ7" s="160">
        <v>0</v>
      </c>
      <c r="HR7" s="9"/>
      <c r="HS7" s="9">
        <v>-1</v>
      </c>
      <c r="HT7" s="9"/>
      <c r="HU7" s="9"/>
      <c r="HV7" s="9"/>
      <c r="HW7" s="9"/>
      <c r="HX7" s="160"/>
      <c r="HY7" s="160"/>
      <c r="HZ7" s="160"/>
      <c r="IA7" s="160"/>
      <c r="IB7" s="160"/>
      <c r="IC7" s="160">
        <v>0</v>
      </c>
      <c r="ID7" s="9"/>
      <c r="IE7" s="9"/>
      <c r="IF7" s="9"/>
      <c r="IG7" s="9"/>
      <c r="IH7" s="9"/>
      <c r="II7" s="9"/>
      <c r="IJ7" s="160"/>
      <c r="IK7" s="160"/>
      <c r="IL7" s="160"/>
      <c r="IM7" s="160"/>
      <c r="IN7" s="160"/>
      <c r="IO7" s="169"/>
      <c r="IP7" s="13"/>
      <c r="IQ7" s="13"/>
      <c r="IR7" s="13"/>
      <c r="IS7" s="13"/>
      <c r="IT7" s="13"/>
      <c r="IU7" s="13"/>
      <c r="IV7" s="194"/>
    </row>
    <row r="8" spans="1:256" s="1" customFormat="1" ht="12.75">
      <c r="A8" s="201" t="s">
        <v>148</v>
      </c>
      <c r="B8" s="75"/>
      <c r="C8" s="99">
        <f t="shared" si="0"/>
        <v>-2</v>
      </c>
      <c r="D8" s="170">
        <f t="shared" si="1"/>
        <v>0</v>
      </c>
      <c r="E8" s="170">
        <f t="shared" si="1"/>
        <v>-1</v>
      </c>
      <c r="F8" s="170">
        <f t="shared" si="2"/>
        <v>0</v>
      </c>
      <c r="G8" s="170">
        <f t="shared" si="2"/>
        <v>0</v>
      </c>
      <c r="H8" s="170">
        <f t="shared" si="2"/>
        <v>0</v>
      </c>
      <c r="I8" s="170">
        <f t="shared" si="2"/>
        <v>-1</v>
      </c>
      <c r="J8" s="101"/>
      <c r="K8" s="68"/>
      <c r="L8" s="68"/>
      <c r="M8" s="68"/>
      <c r="N8" s="68"/>
      <c r="O8" s="68"/>
      <c r="P8" s="144"/>
      <c r="Q8" s="144"/>
      <c r="R8" s="144"/>
      <c r="S8" s="144"/>
      <c r="T8" s="144"/>
      <c r="U8" s="144"/>
      <c r="V8" s="68"/>
      <c r="W8" s="68"/>
      <c r="X8" s="68"/>
      <c r="Y8" s="68"/>
      <c r="Z8" s="68"/>
      <c r="AA8" s="68"/>
      <c r="AB8" s="144"/>
      <c r="AC8" s="144"/>
      <c r="AD8" s="144"/>
      <c r="AE8" s="144"/>
      <c r="AF8" s="144"/>
      <c r="AG8" s="144"/>
      <c r="AH8" s="68"/>
      <c r="AI8" s="68"/>
      <c r="AJ8" s="68"/>
      <c r="AK8" s="68"/>
      <c r="AL8" s="68"/>
      <c r="AM8" s="68"/>
      <c r="AN8" s="144"/>
      <c r="AO8" s="144"/>
      <c r="AP8" s="144"/>
      <c r="AQ8" s="144"/>
      <c r="AR8" s="144"/>
      <c r="AS8" s="144"/>
      <c r="AT8" s="68"/>
      <c r="AU8" s="68"/>
      <c r="AV8" s="68"/>
      <c r="AW8" s="68"/>
      <c r="AX8" s="68"/>
      <c r="AY8" s="68"/>
      <c r="AZ8" s="144"/>
      <c r="BA8" s="144"/>
      <c r="BB8" s="144"/>
      <c r="BC8" s="144"/>
      <c r="BD8" s="160"/>
      <c r="BE8" s="160"/>
      <c r="BF8" s="9"/>
      <c r="BG8" s="9"/>
      <c r="BH8" s="9"/>
      <c r="BI8" s="9"/>
      <c r="BJ8" s="9"/>
      <c r="BK8" s="9"/>
      <c r="BL8" s="160"/>
      <c r="BM8" s="160"/>
      <c r="BN8" s="160"/>
      <c r="BO8" s="160"/>
      <c r="BP8" s="160"/>
      <c r="BQ8" s="160"/>
      <c r="BR8" s="9"/>
      <c r="BS8" s="9"/>
      <c r="BT8" s="9"/>
      <c r="BU8" s="9"/>
      <c r="BV8" s="9"/>
      <c r="BW8" s="9"/>
      <c r="BX8" s="160"/>
      <c r="BY8" s="160"/>
      <c r="BZ8" s="160"/>
      <c r="CA8" s="160"/>
      <c r="CB8" s="160"/>
      <c r="CC8" s="164"/>
      <c r="CD8" s="9"/>
      <c r="CE8" s="9"/>
      <c r="CF8" s="9"/>
      <c r="CG8" s="9"/>
      <c r="CH8" s="9"/>
      <c r="CI8" s="9"/>
      <c r="CJ8" s="160"/>
      <c r="CK8" s="160"/>
      <c r="CL8" s="160"/>
      <c r="CM8" s="160"/>
      <c r="CN8" s="160"/>
      <c r="CO8" s="160"/>
      <c r="CP8" s="9"/>
      <c r="CQ8" s="9"/>
      <c r="CR8" s="9"/>
      <c r="CS8" s="9"/>
      <c r="CT8" s="9"/>
      <c r="CU8" s="9"/>
      <c r="CV8" s="160"/>
      <c r="CW8" s="160"/>
      <c r="CX8" s="160"/>
      <c r="CY8" s="160"/>
      <c r="CZ8" s="160"/>
      <c r="DA8" s="160"/>
      <c r="DB8" s="9"/>
      <c r="DC8" s="9"/>
      <c r="DD8" s="9"/>
      <c r="DE8" s="9"/>
      <c r="DF8" s="9"/>
      <c r="DG8" s="9"/>
      <c r="DH8" s="160"/>
      <c r="DI8" s="160"/>
      <c r="DJ8" s="160"/>
      <c r="DK8" s="160"/>
      <c r="DL8" s="160"/>
      <c r="DM8" s="160"/>
      <c r="DN8" s="9"/>
      <c r="DO8" s="9"/>
      <c r="DP8" s="9"/>
      <c r="DQ8" s="9"/>
      <c r="DR8" s="9"/>
      <c r="DS8" s="9"/>
      <c r="DT8" s="160"/>
      <c r="DU8" s="160"/>
      <c r="DV8" s="160"/>
      <c r="DW8" s="160"/>
      <c r="DX8" s="160"/>
      <c r="DY8" s="160"/>
      <c r="DZ8" s="9"/>
      <c r="EA8" s="9"/>
      <c r="EB8" s="9"/>
      <c r="EC8" s="9"/>
      <c r="ED8" s="9"/>
      <c r="EE8" s="9"/>
      <c r="EF8" s="160"/>
      <c r="EG8" s="160"/>
      <c r="EH8" s="160"/>
      <c r="EI8" s="160"/>
      <c r="EJ8" s="160"/>
      <c r="EK8" s="160"/>
      <c r="EL8" s="9"/>
      <c r="EM8" s="9"/>
      <c r="EN8" s="9"/>
      <c r="EO8" s="9"/>
      <c r="EP8" s="9"/>
      <c r="EQ8" s="9"/>
      <c r="ER8" s="160"/>
      <c r="ES8" s="160"/>
      <c r="ET8" s="160"/>
      <c r="EU8" s="160"/>
      <c r="EV8" s="160"/>
      <c r="EW8" s="160"/>
      <c r="EX8" s="9"/>
      <c r="EY8" s="9">
        <v>-1</v>
      </c>
      <c r="EZ8" s="9"/>
      <c r="FA8" s="9"/>
      <c r="FB8" s="9"/>
      <c r="FC8" s="9"/>
      <c r="FD8" s="160"/>
      <c r="FE8" s="160"/>
      <c r="FF8" s="160"/>
      <c r="FG8" s="160"/>
      <c r="FH8" s="160"/>
      <c r="FI8" s="160"/>
      <c r="FJ8" s="9"/>
      <c r="FK8" s="9"/>
      <c r="FL8" s="9"/>
      <c r="FM8" s="9"/>
      <c r="FN8" s="9"/>
      <c r="FO8" s="9"/>
      <c r="FP8" s="160"/>
      <c r="FQ8" s="160"/>
      <c r="FR8" s="160"/>
      <c r="FS8" s="160"/>
      <c r="FT8" s="160"/>
      <c r="FU8" s="160">
        <v>-1</v>
      </c>
      <c r="FV8" s="9"/>
      <c r="FW8" s="9"/>
      <c r="FX8" s="9"/>
      <c r="FY8" s="9"/>
      <c r="FZ8" s="9"/>
      <c r="GA8" s="9"/>
      <c r="GB8" s="160"/>
      <c r="GC8" s="160"/>
      <c r="GD8" s="160"/>
      <c r="GE8" s="160"/>
      <c r="GF8" s="160"/>
      <c r="GG8" s="160"/>
      <c r="GH8" s="9"/>
      <c r="GI8" s="9"/>
      <c r="GJ8" s="9"/>
      <c r="GK8" s="9"/>
      <c r="GL8" s="9"/>
      <c r="GM8" s="9"/>
      <c r="GN8" s="160"/>
      <c r="GO8" s="160"/>
      <c r="GP8" s="160"/>
      <c r="GQ8" s="160"/>
      <c r="GR8" s="160"/>
      <c r="GS8" s="160"/>
      <c r="GT8" s="9"/>
      <c r="GU8" s="9"/>
      <c r="GV8" s="9"/>
      <c r="GW8" s="9"/>
      <c r="GX8" s="9"/>
      <c r="GY8" s="9"/>
      <c r="GZ8" s="160"/>
      <c r="HA8" s="160"/>
      <c r="HB8" s="160"/>
      <c r="HC8" s="160"/>
      <c r="HD8" s="160"/>
      <c r="HE8" s="160"/>
      <c r="HF8" s="9"/>
      <c r="HG8" s="9"/>
      <c r="HH8" s="9"/>
      <c r="HI8" s="9"/>
      <c r="HJ8" s="9"/>
      <c r="HK8" s="9"/>
      <c r="HL8" s="160"/>
      <c r="HM8" s="160"/>
      <c r="HN8" s="160"/>
      <c r="HO8" s="160"/>
      <c r="HP8" s="160"/>
      <c r="HQ8" s="160"/>
      <c r="HR8" s="9"/>
      <c r="HS8" s="9"/>
      <c r="HT8" s="9"/>
      <c r="HU8" s="9"/>
      <c r="HV8" s="9"/>
      <c r="HW8" s="9"/>
      <c r="HX8" s="160"/>
      <c r="HY8" s="160"/>
      <c r="HZ8" s="160"/>
      <c r="IA8" s="160"/>
      <c r="IB8" s="160"/>
      <c r="IC8" s="160">
        <v>0</v>
      </c>
      <c r="ID8" s="9"/>
      <c r="IE8" s="9"/>
      <c r="IF8" s="9"/>
      <c r="IG8" s="9"/>
      <c r="IH8" s="9"/>
      <c r="II8" s="9"/>
      <c r="IJ8" s="160"/>
      <c r="IK8" s="160"/>
      <c r="IL8" s="160"/>
      <c r="IM8" s="160"/>
      <c r="IN8" s="160"/>
      <c r="IO8" s="169"/>
      <c r="IP8" s="13"/>
      <c r="IQ8" s="13"/>
      <c r="IR8" s="13"/>
      <c r="IS8" s="13"/>
      <c r="IT8" s="13"/>
      <c r="IU8" s="13"/>
      <c r="IV8" s="194"/>
    </row>
    <row r="9" spans="1:256" s="1" customFormat="1" ht="12.75">
      <c r="A9" s="202" t="s">
        <v>88</v>
      </c>
      <c r="B9" s="141"/>
      <c r="C9" s="99">
        <f t="shared" si="0"/>
        <v>0</v>
      </c>
      <c r="D9" s="170">
        <f t="shared" si="1"/>
        <v>0</v>
      </c>
      <c r="E9" s="170">
        <f t="shared" si="1"/>
        <v>0</v>
      </c>
      <c r="F9" s="170">
        <f t="shared" si="2"/>
        <v>0</v>
      </c>
      <c r="G9" s="170">
        <f>M9+S9+Y9+AE9+AK9+AQ9+AW9+BC9+BI9+BO9+BU9+CA9+CG9+CM9+CS9+CY9+DE9+DK9+DQ9+DW9+EC9+EI9+EO9+EU9+FA9+FG9+FM9+FS9+FY9+GE9+GK9+GQ9+GW9+HC9+HI9+HO9+HU9+IA9+IG9+IM9+M71+S71+Y71+AE71+AK71+AQ71</f>
        <v>0</v>
      </c>
      <c r="H9" s="170">
        <f t="shared" si="2"/>
        <v>0</v>
      </c>
      <c r="I9" s="170">
        <f t="shared" si="2"/>
        <v>0</v>
      </c>
      <c r="J9" s="101"/>
      <c r="K9" s="68"/>
      <c r="L9" s="68"/>
      <c r="M9" s="68"/>
      <c r="N9" s="68"/>
      <c r="O9" s="68"/>
      <c r="P9" s="144"/>
      <c r="Q9" s="144"/>
      <c r="R9" s="144"/>
      <c r="S9" s="144"/>
      <c r="T9" s="144"/>
      <c r="U9" s="144"/>
      <c r="V9" s="68"/>
      <c r="W9" s="68"/>
      <c r="X9" s="68"/>
      <c r="Y9" s="68"/>
      <c r="Z9" s="68"/>
      <c r="AA9" s="68"/>
      <c r="AB9" s="144"/>
      <c r="AC9" s="144"/>
      <c r="AD9" s="144"/>
      <c r="AE9" s="144"/>
      <c r="AF9" s="144"/>
      <c r="AG9" s="144"/>
      <c r="AH9" s="68"/>
      <c r="AI9" s="68"/>
      <c r="AJ9" s="68"/>
      <c r="AK9" s="68"/>
      <c r="AL9" s="68"/>
      <c r="AM9" s="68"/>
      <c r="AN9" s="144"/>
      <c r="AO9" s="144"/>
      <c r="AP9" s="144"/>
      <c r="AQ9" s="144"/>
      <c r="AR9" s="144"/>
      <c r="AS9" s="144"/>
      <c r="AT9" s="68"/>
      <c r="AU9" s="68"/>
      <c r="AV9" s="68"/>
      <c r="AW9" s="68"/>
      <c r="AX9" s="68"/>
      <c r="AY9" s="68"/>
      <c r="AZ9" s="144"/>
      <c r="BA9" s="144"/>
      <c r="BB9" s="144"/>
      <c r="BC9" s="144"/>
      <c r="BD9" s="160"/>
      <c r="BE9" s="160"/>
      <c r="BF9" s="9"/>
      <c r="BG9" s="9"/>
      <c r="BH9" s="9"/>
      <c r="BI9" s="9"/>
      <c r="BJ9" s="9"/>
      <c r="BK9" s="9"/>
      <c r="BL9" s="160"/>
      <c r="BM9" s="160"/>
      <c r="BN9" s="160"/>
      <c r="BO9" s="160"/>
      <c r="BP9" s="160"/>
      <c r="BQ9" s="160"/>
      <c r="BR9" s="9"/>
      <c r="BS9" s="9"/>
      <c r="BT9" s="9"/>
      <c r="BU9" s="9"/>
      <c r="BV9" s="9"/>
      <c r="BW9" s="9"/>
      <c r="BX9" s="160"/>
      <c r="BY9" s="160"/>
      <c r="BZ9" s="160"/>
      <c r="CA9" s="160"/>
      <c r="CB9" s="160"/>
      <c r="CC9" s="164"/>
      <c r="CD9" s="9"/>
      <c r="CE9" s="9"/>
      <c r="CF9" s="9"/>
      <c r="CG9" s="9"/>
      <c r="CH9" s="9"/>
      <c r="CI9" s="9"/>
      <c r="CJ9" s="160"/>
      <c r="CK9" s="160"/>
      <c r="CL9" s="160"/>
      <c r="CM9" s="160"/>
      <c r="CN9" s="160"/>
      <c r="CO9" s="160"/>
      <c r="CP9" s="9"/>
      <c r="CQ9" s="9"/>
      <c r="CR9" s="9"/>
      <c r="CS9" s="9"/>
      <c r="CT9" s="9"/>
      <c r="CU9" s="9"/>
      <c r="CV9" s="160"/>
      <c r="CW9" s="160"/>
      <c r="CX9" s="160"/>
      <c r="CY9" s="160"/>
      <c r="CZ9" s="160"/>
      <c r="DA9" s="160"/>
      <c r="DB9" s="9"/>
      <c r="DC9" s="9"/>
      <c r="DD9" s="9"/>
      <c r="DE9" s="9"/>
      <c r="DF9" s="9"/>
      <c r="DG9" s="9"/>
      <c r="DH9" s="160"/>
      <c r="DI9" s="160"/>
      <c r="DJ9" s="160"/>
      <c r="DK9" s="160"/>
      <c r="DL9" s="160"/>
      <c r="DM9" s="160"/>
      <c r="DN9" s="9"/>
      <c r="DO9" s="9"/>
      <c r="DP9" s="9"/>
      <c r="DQ9" s="9"/>
      <c r="DR9" s="9"/>
      <c r="DS9" s="9"/>
      <c r="DT9" s="160"/>
      <c r="DU9" s="160"/>
      <c r="DV9" s="160"/>
      <c r="DW9" s="160"/>
      <c r="DX9" s="160"/>
      <c r="DY9" s="160"/>
      <c r="DZ9" s="9"/>
      <c r="EA9" s="9"/>
      <c r="EB9" s="9"/>
      <c r="EC9" s="9"/>
      <c r="ED9" s="9"/>
      <c r="EE9" s="9"/>
      <c r="EF9" s="160"/>
      <c r="EG9" s="160"/>
      <c r="EH9" s="160"/>
      <c r="EI9" s="160"/>
      <c r="EJ9" s="160"/>
      <c r="EK9" s="160"/>
      <c r="EL9" s="9"/>
      <c r="EM9" s="9"/>
      <c r="EN9" s="9"/>
      <c r="EO9" s="9"/>
      <c r="EP9" s="9"/>
      <c r="EQ9" s="9"/>
      <c r="ER9" s="160"/>
      <c r="ES9" s="160"/>
      <c r="ET9" s="160"/>
      <c r="EU9" s="160"/>
      <c r="EV9" s="160"/>
      <c r="EW9" s="160"/>
      <c r="EX9" s="9"/>
      <c r="EY9" s="9"/>
      <c r="EZ9" s="9"/>
      <c r="FA9" s="9"/>
      <c r="FB9" s="9"/>
      <c r="FC9" s="9"/>
      <c r="FD9" s="160"/>
      <c r="FE9" s="160"/>
      <c r="FF9" s="160"/>
      <c r="FG9" s="160"/>
      <c r="FH9" s="160"/>
      <c r="FI9" s="160"/>
      <c r="FJ9" s="9"/>
      <c r="FK9" s="9"/>
      <c r="FL9" s="9"/>
      <c r="FM9" s="9"/>
      <c r="FN9" s="9"/>
      <c r="FO9" s="9"/>
      <c r="FP9" s="160"/>
      <c r="FQ9" s="160"/>
      <c r="FR9" s="160"/>
      <c r="FS9" s="160"/>
      <c r="FT9" s="160"/>
      <c r="FU9" s="160"/>
      <c r="FV9" s="9"/>
      <c r="FW9" s="9"/>
      <c r="FX9" s="9"/>
      <c r="FY9" s="9"/>
      <c r="FZ9" s="9"/>
      <c r="GA9" s="9"/>
      <c r="GB9" s="160"/>
      <c r="GC9" s="160"/>
      <c r="GD9" s="160"/>
      <c r="GE9" s="160"/>
      <c r="GF9" s="160"/>
      <c r="GG9" s="160"/>
      <c r="GH9" s="9"/>
      <c r="GI9" s="9"/>
      <c r="GJ9" s="9"/>
      <c r="GK9" s="9"/>
      <c r="GL9" s="9"/>
      <c r="GM9" s="9"/>
      <c r="GN9" s="160"/>
      <c r="GO9" s="160"/>
      <c r="GP9" s="160"/>
      <c r="GQ9" s="160"/>
      <c r="GR9" s="160"/>
      <c r="GS9" s="160"/>
      <c r="GT9" s="9"/>
      <c r="GU9" s="9"/>
      <c r="GV9" s="9"/>
      <c r="GW9" s="9"/>
      <c r="GX9" s="9"/>
      <c r="GY9" s="9"/>
      <c r="GZ9" s="160"/>
      <c r="HA9" s="160"/>
      <c r="HB9" s="160"/>
      <c r="HC9" s="160"/>
      <c r="HD9" s="160"/>
      <c r="HE9" s="160"/>
      <c r="HF9" s="9"/>
      <c r="HG9" s="9"/>
      <c r="HH9" s="9"/>
      <c r="HI9" s="9"/>
      <c r="HJ9" s="9"/>
      <c r="HK9" s="9"/>
      <c r="HL9" s="160"/>
      <c r="HM9" s="160"/>
      <c r="HN9" s="160"/>
      <c r="HO9" s="160"/>
      <c r="HP9" s="160"/>
      <c r="HQ9" s="160"/>
      <c r="HR9" s="9"/>
      <c r="HS9" s="9"/>
      <c r="HT9" s="9"/>
      <c r="HU9" s="9"/>
      <c r="HV9" s="9"/>
      <c r="HW9" s="9"/>
      <c r="HX9" s="160"/>
      <c r="HY9" s="160"/>
      <c r="HZ9" s="160"/>
      <c r="IA9" s="160"/>
      <c r="IB9" s="160"/>
      <c r="IC9" s="160"/>
      <c r="ID9" s="9"/>
      <c r="IE9" s="9"/>
      <c r="IF9" s="9"/>
      <c r="IG9" s="9"/>
      <c r="IH9" s="9"/>
      <c r="II9" s="9"/>
      <c r="IJ9" s="160"/>
      <c r="IK9" s="160"/>
      <c r="IL9" s="160"/>
      <c r="IM9" s="160"/>
      <c r="IN9" s="160"/>
      <c r="IO9" s="169"/>
      <c r="IP9" s="13"/>
      <c r="IQ9" s="13"/>
      <c r="IR9" s="13"/>
      <c r="IS9" s="13"/>
      <c r="IT9" s="13"/>
      <c r="IU9" s="13"/>
      <c r="IV9" s="194"/>
    </row>
    <row r="10" spans="1:256" s="1" customFormat="1" ht="12.75">
      <c r="A10" s="202" t="s">
        <v>61</v>
      </c>
      <c r="B10" s="141"/>
      <c r="C10" s="99">
        <f t="shared" si="0"/>
        <v>0</v>
      </c>
      <c r="D10" s="170">
        <f t="shared" si="1"/>
        <v>0</v>
      </c>
      <c r="E10" s="170">
        <f t="shared" si="1"/>
        <v>0</v>
      </c>
      <c r="F10" s="170">
        <f>L10+R10+X10+AD10+AJ10+AP10+AV10+BB10+BH10+BN10+BT10+BZ10+CF10+CL10+CR10+CX10+DD10+DJ10+DP10+DV10+EB10+EH10+EN10+ET10+EZ10+FF10+FL10+FR10+FX10+GD10+GJ10+GP10+GV10+HB10+HH10+HN10+HT10+HZ10+IF10+IL10+L72+R72+X72+AD72+AJ72+AP72</f>
        <v>0</v>
      </c>
      <c r="G10" s="170">
        <f>M10+S10+Y10+AE10+AK10+AQ10+AW10+BC10+BI10+BO10+BU10+CA10+CG10+CM10+CS10+CY10+DE10+DK10+DQ10+DW10+EC10+EI10+EO10+EU10+FA10+FG10+FM10+FS10+FY10+GE10+GK10+GQ10+GW10+HC10+HI10+HO10+HU10+IA10+IG10+IM10+M72+S72+Y72+AE72+AK72+AQ72</f>
        <v>0</v>
      </c>
      <c r="H10" s="170">
        <f>N10+T10+Z10+AF10+AL10+AR10+AX10+BD10+BJ10+BP10+BV10+CB10+CH10+CN10+CT10+CZ10+DF10+DL10+DR10+DX10+ED10+EJ10+EP10+EV10+FB10+FH10+FN10+FT10+FZ10+GF10+GL10+GR10+GX10+HD10+HJ10+HP10+HV10+IB10+IH10+IN10+N72+T72+Z72+AF72+AL72+AR72</f>
        <v>0</v>
      </c>
      <c r="I10" s="170">
        <f>O10+U10+AA10+AG10+AM10+AS10+AY10+BE10+BK10+BQ10+BW10+CC10+CI10+CO10+CU10+DA10+DG10+DM10+DS10+DY10+EE10+EK10+EQ10+EW10+FC10+FI10+FO10+FU10+GA10+GG10+GM10+GS10+GY10+HE10+HK10+HQ10+HW10+IC10+II10+IO10+O72+U72+AA72+AG72+AM72+AS72</f>
        <v>0</v>
      </c>
      <c r="J10" s="101"/>
      <c r="K10" s="68"/>
      <c r="L10" s="68"/>
      <c r="M10" s="68"/>
      <c r="N10" s="68"/>
      <c r="O10" s="68"/>
      <c r="P10" s="144"/>
      <c r="Q10" s="144"/>
      <c r="R10" s="144"/>
      <c r="S10" s="144"/>
      <c r="T10" s="144"/>
      <c r="U10" s="144"/>
      <c r="V10" s="68"/>
      <c r="W10" s="68"/>
      <c r="X10" s="68"/>
      <c r="Y10" s="68"/>
      <c r="Z10" s="68"/>
      <c r="AA10" s="68"/>
      <c r="AB10" s="144"/>
      <c r="AC10" s="144"/>
      <c r="AD10" s="144"/>
      <c r="AE10" s="144"/>
      <c r="AF10" s="144"/>
      <c r="AG10" s="144"/>
      <c r="AH10" s="68"/>
      <c r="AI10" s="68"/>
      <c r="AJ10" s="68"/>
      <c r="AK10" s="68"/>
      <c r="AL10" s="68"/>
      <c r="AM10" s="68"/>
      <c r="AN10" s="144"/>
      <c r="AO10" s="144"/>
      <c r="AP10" s="144"/>
      <c r="AQ10" s="144"/>
      <c r="AR10" s="144"/>
      <c r="AS10" s="144"/>
      <c r="AT10" s="68"/>
      <c r="AU10" s="68"/>
      <c r="AV10" s="68"/>
      <c r="AW10" s="68"/>
      <c r="AX10" s="68"/>
      <c r="AY10" s="68"/>
      <c r="AZ10" s="144"/>
      <c r="BA10" s="144"/>
      <c r="BB10" s="144"/>
      <c r="BC10" s="144"/>
      <c r="BD10" s="160"/>
      <c r="BE10" s="160"/>
      <c r="BF10" s="9"/>
      <c r="BG10" s="9"/>
      <c r="BH10" s="9"/>
      <c r="BI10" s="9"/>
      <c r="BJ10" s="9"/>
      <c r="BK10" s="9"/>
      <c r="BL10" s="160"/>
      <c r="BM10" s="160"/>
      <c r="BN10" s="160"/>
      <c r="BO10" s="160"/>
      <c r="BP10" s="160"/>
      <c r="BQ10" s="160"/>
      <c r="BR10" s="9"/>
      <c r="BS10" s="9"/>
      <c r="BT10" s="9"/>
      <c r="BU10" s="9"/>
      <c r="BV10" s="9"/>
      <c r="BW10" s="9"/>
      <c r="BX10" s="160"/>
      <c r="BY10" s="160"/>
      <c r="BZ10" s="160"/>
      <c r="CA10" s="160"/>
      <c r="CB10" s="160"/>
      <c r="CC10" s="164"/>
      <c r="CD10" s="9"/>
      <c r="CE10" s="9"/>
      <c r="CF10" s="9"/>
      <c r="CG10" s="9"/>
      <c r="CH10" s="9"/>
      <c r="CI10" s="9"/>
      <c r="CJ10" s="160"/>
      <c r="CK10" s="160"/>
      <c r="CL10" s="160"/>
      <c r="CM10" s="160"/>
      <c r="CN10" s="160"/>
      <c r="CO10" s="160"/>
      <c r="CP10" s="9"/>
      <c r="CQ10" s="9"/>
      <c r="CR10" s="9"/>
      <c r="CS10" s="9"/>
      <c r="CT10" s="9"/>
      <c r="CU10" s="9"/>
      <c r="CV10" s="160"/>
      <c r="CW10" s="160"/>
      <c r="CX10" s="160"/>
      <c r="CY10" s="160"/>
      <c r="CZ10" s="160"/>
      <c r="DA10" s="160"/>
      <c r="DB10" s="9"/>
      <c r="DC10" s="9"/>
      <c r="DD10" s="9"/>
      <c r="DE10" s="9"/>
      <c r="DF10" s="9"/>
      <c r="DG10" s="9"/>
      <c r="DH10" s="160"/>
      <c r="DI10" s="160"/>
      <c r="DJ10" s="160"/>
      <c r="DK10" s="160"/>
      <c r="DL10" s="160"/>
      <c r="DM10" s="160"/>
      <c r="DN10" s="9"/>
      <c r="DO10" s="9"/>
      <c r="DP10" s="9"/>
      <c r="DQ10" s="9"/>
      <c r="DR10" s="9"/>
      <c r="DS10" s="9"/>
      <c r="DT10" s="160"/>
      <c r="DU10" s="160"/>
      <c r="DV10" s="160"/>
      <c r="DW10" s="160"/>
      <c r="DX10" s="160"/>
      <c r="DY10" s="160"/>
      <c r="DZ10" s="9"/>
      <c r="EA10" s="9"/>
      <c r="EB10" s="9"/>
      <c r="EC10" s="9"/>
      <c r="ED10" s="9"/>
      <c r="EE10" s="9"/>
      <c r="EF10" s="160"/>
      <c r="EG10" s="160"/>
      <c r="EH10" s="160"/>
      <c r="EI10" s="160"/>
      <c r="EJ10" s="160"/>
      <c r="EK10" s="160"/>
      <c r="EL10" s="9"/>
      <c r="EM10" s="9"/>
      <c r="EN10" s="9"/>
      <c r="EO10" s="9"/>
      <c r="EP10" s="9"/>
      <c r="EQ10" s="9"/>
      <c r="ER10" s="160"/>
      <c r="ES10" s="160"/>
      <c r="ET10" s="160"/>
      <c r="EU10" s="160"/>
      <c r="EV10" s="160"/>
      <c r="EW10" s="160"/>
      <c r="EX10" s="9"/>
      <c r="EY10" s="9"/>
      <c r="EZ10" s="9"/>
      <c r="FA10" s="9"/>
      <c r="FB10" s="9"/>
      <c r="FC10" s="9"/>
      <c r="FD10" s="160"/>
      <c r="FE10" s="160"/>
      <c r="FF10" s="160"/>
      <c r="FG10" s="160"/>
      <c r="FH10" s="160"/>
      <c r="FI10" s="160"/>
      <c r="FJ10" s="9"/>
      <c r="FK10" s="9"/>
      <c r="FL10" s="9"/>
      <c r="FM10" s="9"/>
      <c r="FN10" s="9"/>
      <c r="FO10" s="9"/>
      <c r="FP10" s="160"/>
      <c r="FQ10" s="160"/>
      <c r="FR10" s="160"/>
      <c r="FS10" s="160"/>
      <c r="FT10" s="160"/>
      <c r="FU10" s="160"/>
      <c r="FV10" s="9"/>
      <c r="FW10" s="9"/>
      <c r="FX10" s="9"/>
      <c r="FY10" s="9"/>
      <c r="FZ10" s="9"/>
      <c r="GA10" s="9"/>
      <c r="GB10" s="160"/>
      <c r="GC10" s="160"/>
      <c r="GD10" s="160"/>
      <c r="GE10" s="160"/>
      <c r="GF10" s="160"/>
      <c r="GG10" s="160"/>
      <c r="GH10" s="9"/>
      <c r="GI10" s="9"/>
      <c r="GJ10" s="9"/>
      <c r="GK10" s="9"/>
      <c r="GL10" s="9"/>
      <c r="GM10" s="9"/>
      <c r="GN10" s="160"/>
      <c r="GO10" s="160"/>
      <c r="GP10" s="160"/>
      <c r="GQ10" s="160"/>
      <c r="GR10" s="160"/>
      <c r="GS10" s="160"/>
      <c r="GT10" s="9"/>
      <c r="GU10" s="9"/>
      <c r="GV10" s="9"/>
      <c r="GW10" s="9"/>
      <c r="GX10" s="9"/>
      <c r="GY10" s="9"/>
      <c r="GZ10" s="160"/>
      <c r="HA10" s="160"/>
      <c r="HB10" s="160"/>
      <c r="HC10" s="160"/>
      <c r="HD10" s="160"/>
      <c r="HE10" s="160"/>
      <c r="HF10" s="9"/>
      <c r="HG10" s="9"/>
      <c r="HH10" s="9"/>
      <c r="HI10" s="9"/>
      <c r="HJ10" s="9"/>
      <c r="HK10" s="9"/>
      <c r="HL10" s="160"/>
      <c r="HM10" s="160"/>
      <c r="HN10" s="160"/>
      <c r="HO10" s="160"/>
      <c r="HP10" s="160"/>
      <c r="HQ10" s="160"/>
      <c r="HR10" s="9"/>
      <c r="HS10" s="9"/>
      <c r="HT10" s="9"/>
      <c r="HU10" s="9"/>
      <c r="HV10" s="9"/>
      <c r="HW10" s="9"/>
      <c r="HX10" s="160"/>
      <c r="HY10" s="160"/>
      <c r="HZ10" s="160"/>
      <c r="IA10" s="160"/>
      <c r="IB10" s="160"/>
      <c r="IC10" s="160"/>
      <c r="ID10" s="9"/>
      <c r="IE10" s="9"/>
      <c r="IF10" s="9"/>
      <c r="IG10" s="9"/>
      <c r="IH10" s="9"/>
      <c r="II10" s="9"/>
      <c r="IJ10" s="160"/>
      <c r="IK10" s="160"/>
      <c r="IL10" s="160"/>
      <c r="IM10" s="160"/>
      <c r="IN10" s="160"/>
      <c r="IO10" s="169"/>
      <c r="IP10" s="13"/>
      <c r="IQ10" s="13"/>
      <c r="IR10" s="13"/>
      <c r="IS10" s="13"/>
      <c r="IT10" s="13"/>
      <c r="IU10" s="13"/>
      <c r="IV10" s="194"/>
    </row>
    <row r="11" spans="1:256" s="1" customFormat="1" ht="12.75">
      <c r="A11" s="202" t="s">
        <v>89</v>
      </c>
      <c r="B11" s="141"/>
      <c r="C11" s="99">
        <f t="shared" si="0"/>
        <v>0</v>
      </c>
      <c r="D11" s="170">
        <f aca="true" t="shared" si="3" ref="D11:D19">J11+P11+V11+AB11+AH11+AN11+AT11+AZ11+BF11+BL11+BR11+BX11+CD11+CJ11+CP11+CV11+DB11+DH11+DN11+DT11+DZ11+EF11+EL11+ER11+EX11+FD11+FJ11+FP11+FV11+GB11+GH11+GN11+GT11+GZ11+HF11+HL11+HR11+HX11+ID11+IJ11+J71+P71+V71+AB71+AH71+AN71</f>
        <v>0</v>
      </c>
      <c r="E11" s="171">
        <f aca="true" t="shared" si="4" ref="E11:E19">K11+Q11+W11+AC11+AI11+AO11+AU11+BA11+BG11+BM11+BS11+BY11+CE11+CK11+CQ11+CW11+DC11+DI11+DO11+DU11+EA11+EG11+EM11+ES11+EY11+FE11+FK11+FQ11+FW11+GC11+GI11+GO11+GU11+HA11+HG11+HM11+HS11+HY11+IE11+IK11+K71+Q71+W71+AC71+AI71+AO71</f>
        <v>0</v>
      </c>
      <c r="F11" s="171">
        <f aca="true" t="shared" si="5" ref="F11:F19">L11+R11+X11+AD11+AJ11+AP11+AV11+BB11+BH11+BN11+BT11+BZ11+CF11+CL11+CR11+CX11+DD11+DJ11+DP11+DV11+EB11+EH11+EN11+ET11+EZ11+FF11+FL11+FR11+FX11+GD11+GJ11+GP11+GV11+HB11+HH11+HN11+HT11+HZ11+IF11+IL11+L71+R71+X71+AD71+AJ71+AP71</f>
        <v>0</v>
      </c>
      <c r="G11" s="171">
        <f aca="true" t="shared" si="6" ref="G11:G19">M11+S11+Y11+AE11+AK11+AQ11+AW11+BC11+BI11+BO11+BU11+CA11+CG11+CM11+CS11+CY11+DE11+DK11+DQ11+DW11+EC11+EI11+EO11+EU11+FA11+FG11+FM11+FS11+FY11+GE11+GK11+GQ11+GW11+HC11+HI11+HO11+HU11+IA11+IG11+IM11+M71+S71+Y71+AE71+AK71+AQ71</f>
        <v>0</v>
      </c>
      <c r="H11" s="171">
        <f aca="true" t="shared" si="7" ref="H11:H19">N11+T11+Z11+AF11+AL11+AR11+AX11+BD11+BJ11+BP11+BV11+CB11+CH11+CN11+CT11+CZ11+DF11+DL11+DR11+DX11+ED11+EJ11+EP11+EV11+FB11+FH11+FN11+FT11+FZ11+GF11+GL11+GR11+GX11+HD11+HJ11+HP11+HV11+IB11+IH11+IN11+N71+T71+Z71+AF71+AL71+AR71</f>
        <v>0</v>
      </c>
      <c r="I11" s="171">
        <f aca="true" t="shared" si="8" ref="I11:I19">O11+U11+AA11+AG11+AM11+AS11+AY11+BE11+BK11+BQ11+BW11+CC11+CI11+CO11+CU11+DA11+DG11+DM11+DS11+DY11+EE11+EK11+EQ11+EW11+FC11+FI11+FO11+FU11+GA11+GG11+GM11+GS11+GY11+HE11+HK11+HQ11+HW11+IC11+II11+IO11+O71+U71+AA71+AG71+AM71+AS71</f>
        <v>0</v>
      </c>
      <c r="J11" s="101"/>
      <c r="K11" s="68"/>
      <c r="L11" s="68"/>
      <c r="M11" s="68"/>
      <c r="N11" s="68"/>
      <c r="O11" s="68"/>
      <c r="P11" s="144"/>
      <c r="Q11" s="144"/>
      <c r="R11" s="144"/>
      <c r="S11" s="144"/>
      <c r="T11" s="144"/>
      <c r="U11" s="144"/>
      <c r="V11" s="68"/>
      <c r="W11" s="68"/>
      <c r="X11" s="68"/>
      <c r="Y11" s="68"/>
      <c r="Z11" s="68"/>
      <c r="AA11" s="68"/>
      <c r="AB11" s="144"/>
      <c r="AC11" s="144"/>
      <c r="AD11" s="144"/>
      <c r="AE11" s="144"/>
      <c r="AF11" s="144"/>
      <c r="AG11" s="144"/>
      <c r="AH11" s="68"/>
      <c r="AI11" s="68"/>
      <c r="AJ11" s="68"/>
      <c r="AK11" s="68"/>
      <c r="AL11" s="68"/>
      <c r="AM11" s="68"/>
      <c r="AN11" s="144"/>
      <c r="AO11" s="144"/>
      <c r="AP11" s="144"/>
      <c r="AQ11" s="144"/>
      <c r="AR11" s="144"/>
      <c r="AS11" s="144"/>
      <c r="AT11" s="68"/>
      <c r="AU11" s="68"/>
      <c r="AV11" s="68"/>
      <c r="AW11" s="68"/>
      <c r="AX11" s="68"/>
      <c r="AY11" s="68"/>
      <c r="AZ11" s="144"/>
      <c r="BA11" s="144"/>
      <c r="BB11" s="144"/>
      <c r="BC11" s="144"/>
      <c r="BD11" s="160"/>
      <c r="BE11" s="160"/>
      <c r="BF11" s="9"/>
      <c r="BG11" s="9"/>
      <c r="BH11" s="9"/>
      <c r="BI11" s="9"/>
      <c r="BJ11" s="9"/>
      <c r="BK11" s="9"/>
      <c r="BL11" s="160"/>
      <c r="BM11" s="160"/>
      <c r="BN11" s="160"/>
      <c r="BO11" s="160"/>
      <c r="BP11" s="160"/>
      <c r="BQ11" s="160"/>
      <c r="BR11" s="9"/>
      <c r="BS11" s="9"/>
      <c r="BT11" s="9"/>
      <c r="BU11" s="9"/>
      <c r="BV11" s="9"/>
      <c r="BW11" s="9"/>
      <c r="BX11" s="160"/>
      <c r="BY11" s="160"/>
      <c r="BZ11" s="160"/>
      <c r="CA11" s="160"/>
      <c r="CB11" s="160"/>
      <c r="CC11" s="164"/>
      <c r="CD11" s="9"/>
      <c r="CE11" s="9"/>
      <c r="CF11" s="9"/>
      <c r="CG11" s="9"/>
      <c r="CH11" s="9"/>
      <c r="CI11" s="9"/>
      <c r="CJ11" s="160"/>
      <c r="CK11" s="160"/>
      <c r="CL11" s="160"/>
      <c r="CM11" s="160"/>
      <c r="CN11" s="160"/>
      <c r="CO11" s="160"/>
      <c r="CP11" s="9"/>
      <c r="CQ11" s="9"/>
      <c r="CR11" s="9"/>
      <c r="CS11" s="9"/>
      <c r="CT11" s="9"/>
      <c r="CU11" s="9"/>
      <c r="CV11" s="160"/>
      <c r="CW11" s="160"/>
      <c r="CX11" s="160"/>
      <c r="CY11" s="160"/>
      <c r="CZ11" s="160"/>
      <c r="DA11" s="160"/>
      <c r="DB11" s="9"/>
      <c r="DC11" s="9"/>
      <c r="DD11" s="9"/>
      <c r="DE11" s="9"/>
      <c r="DF11" s="9"/>
      <c r="DG11" s="9"/>
      <c r="DH11" s="160"/>
      <c r="DI11" s="160"/>
      <c r="DJ11" s="160"/>
      <c r="DK11" s="160"/>
      <c r="DL11" s="160"/>
      <c r="DM11" s="160"/>
      <c r="DN11" s="9"/>
      <c r="DO11" s="9"/>
      <c r="DP11" s="9"/>
      <c r="DQ11" s="9"/>
      <c r="DR11" s="9"/>
      <c r="DS11" s="9"/>
      <c r="DT11" s="160"/>
      <c r="DU11" s="160"/>
      <c r="DV11" s="160"/>
      <c r="DW11" s="160"/>
      <c r="DX11" s="160"/>
      <c r="DY11" s="160"/>
      <c r="DZ11" s="9"/>
      <c r="EA11" s="9"/>
      <c r="EB11" s="9"/>
      <c r="EC11" s="9"/>
      <c r="ED11" s="9"/>
      <c r="EE11" s="9"/>
      <c r="EF11" s="160"/>
      <c r="EG11" s="160"/>
      <c r="EH11" s="160"/>
      <c r="EI11" s="160"/>
      <c r="EJ11" s="160"/>
      <c r="EK11" s="160"/>
      <c r="EL11" s="9"/>
      <c r="EM11" s="9"/>
      <c r="EN11" s="9"/>
      <c r="EO11" s="9"/>
      <c r="EP11" s="9"/>
      <c r="EQ11" s="9"/>
      <c r="ER11" s="160"/>
      <c r="ES11" s="160"/>
      <c r="ET11" s="160"/>
      <c r="EU11" s="160"/>
      <c r="EV11" s="160"/>
      <c r="EW11" s="160"/>
      <c r="EX11" s="9"/>
      <c r="EY11" s="9"/>
      <c r="EZ11" s="9"/>
      <c r="FA11" s="9"/>
      <c r="FB11" s="9"/>
      <c r="FC11" s="9"/>
      <c r="FD11" s="160"/>
      <c r="FE11" s="160"/>
      <c r="FF11" s="160"/>
      <c r="FG11" s="160"/>
      <c r="FH11" s="160"/>
      <c r="FI11" s="160"/>
      <c r="FJ11" s="9"/>
      <c r="FK11" s="9"/>
      <c r="FL11" s="9"/>
      <c r="FM11" s="9"/>
      <c r="FN11" s="9"/>
      <c r="FO11" s="9"/>
      <c r="FP11" s="160"/>
      <c r="FQ11" s="160"/>
      <c r="FR11" s="160"/>
      <c r="FS11" s="160"/>
      <c r="FT11" s="160"/>
      <c r="FU11" s="160"/>
      <c r="FV11" s="9"/>
      <c r="FW11" s="9"/>
      <c r="FX11" s="9"/>
      <c r="FY11" s="9"/>
      <c r="FZ11" s="9"/>
      <c r="GA11" s="9"/>
      <c r="GB11" s="160"/>
      <c r="GC11" s="160"/>
      <c r="GD11" s="160"/>
      <c r="GE11" s="160"/>
      <c r="GF11" s="160"/>
      <c r="GG11" s="160"/>
      <c r="GH11" s="9"/>
      <c r="GI11" s="9"/>
      <c r="GJ11" s="9"/>
      <c r="GK11" s="9"/>
      <c r="GL11" s="9"/>
      <c r="GM11" s="9"/>
      <c r="GN11" s="160"/>
      <c r="GO11" s="160"/>
      <c r="GP11" s="160"/>
      <c r="GQ11" s="160"/>
      <c r="GR11" s="160"/>
      <c r="GS11" s="160"/>
      <c r="GT11" s="9"/>
      <c r="GU11" s="9"/>
      <c r="GV11" s="9"/>
      <c r="GW11" s="9"/>
      <c r="GX11" s="9"/>
      <c r="GY11" s="9"/>
      <c r="GZ11" s="160"/>
      <c r="HA11" s="160"/>
      <c r="HB11" s="160"/>
      <c r="HC11" s="160"/>
      <c r="HD11" s="160"/>
      <c r="HE11" s="160"/>
      <c r="HF11" s="9"/>
      <c r="HG11" s="9"/>
      <c r="HH11" s="9"/>
      <c r="HI11" s="9"/>
      <c r="HJ11" s="9"/>
      <c r="HK11" s="9"/>
      <c r="HL11" s="160"/>
      <c r="HM11" s="160"/>
      <c r="HN11" s="160"/>
      <c r="HO11" s="160"/>
      <c r="HP11" s="160"/>
      <c r="HQ11" s="160"/>
      <c r="HR11" s="9"/>
      <c r="HS11" s="9"/>
      <c r="HT11" s="9"/>
      <c r="HU11" s="9"/>
      <c r="HV11" s="9"/>
      <c r="HW11" s="9"/>
      <c r="HX11" s="160"/>
      <c r="HY11" s="160"/>
      <c r="HZ11" s="160"/>
      <c r="IA11" s="160"/>
      <c r="IB11" s="160"/>
      <c r="IC11" s="160"/>
      <c r="ID11" s="9"/>
      <c r="IE11" s="9"/>
      <c r="IF11" s="9"/>
      <c r="IG11" s="9"/>
      <c r="IH11" s="9"/>
      <c r="II11" s="9"/>
      <c r="IJ11" s="160"/>
      <c r="IK11" s="160"/>
      <c r="IL11" s="160"/>
      <c r="IM11" s="160"/>
      <c r="IN11" s="160"/>
      <c r="IO11" s="169"/>
      <c r="IP11" s="13"/>
      <c r="IQ11" s="13"/>
      <c r="IR11" s="13"/>
      <c r="IS11" s="13"/>
      <c r="IT11" s="13"/>
      <c r="IU11" s="13"/>
      <c r="IV11" s="194"/>
    </row>
    <row r="12" spans="1:256" s="1" customFormat="1" ht="12.75">
      <c r="A12" s="202" t="s">
        <v>90</v>
      </c>
      <c r="B12" s="141"/>
      <c r="C12" s="99">
        <f t="shared" si="0"/>
        <v>1</v>
      </c>
      <c r="D12" s="170">
        <f t="shared" si="3"/>
        <v>0</v>
      </c>
      <c r="E12" s="171">
        <f t="shared" si="4"/>
        <v>0</v>
      </c>
      <c r="F12" s="171">
        <f t="shared" si="5"/>
        <v>1</v>
      </c>
      <c r="G12" s="171">
        <f t="shared" si="6"/>
        <v>0</v>
      </c>
      <c r="H12" s="171">
        <f t="shared" si="7"/>
        <v>0</v>
      </c>
      <c r="I12" s="171">
        <f t="shared" si="8"/>
        <v>0</v>
      </c>
      <c r="J12" s="101"/>
      <c r="K12" s="68"/>
      <c r="L12" s="68"/>
      <c r="M12" s="68"/>
      <c r="N12" s="68"/>
      <c r="O12" s="68"/>
      <c r="P12" s="144"/>
      <c r="Q12" s="144"/>
      <c r="R12" s="144"/>
      <c r="S12" s="144"/>
      <c r="T12" s="144"/>
      <c r="U12" s="144"/>
      <c r="V12" s="68"/>
      <c r="W12" s="68"/>
      <c r="X12" s="68"/>
      <c r="Y12" s="68"/>
      <c r="Z12" s="68"/>
      <c r="AA12" s="68"/>
      <c r="AB12" s="144"/>
      <c r="AC12" s="144"/>
      <c r="AD12" s="144"/>
      <c r="AE12" s="144"/>
      <c r="AF12" s="144"/>
      <c r="AG12" s="144"/>
      <c r="AH12" s="68"/>
      <c r="AI12" s="68"/>
      <c r="AJ12" s="68"/>
      <c r="AK12" s="68"/>
      <c r="AL12" s="68"/>
      <c r="AM12" s="68"/>
      <c r="AN12" s="144"/>
      <c r="AO12" s="144"/>
      <c r="AP12" s="144"/>
      <c r="AQ12" s="144"/>
      <c r="AR12" s="144"/>
      <c r="AS12" s="144"/>
      <c r="AT12" s="68"/>
      <c r="AU12" s="68"/>
      <c r="AV12" s="68"/>
      <c r="AW12" s="68"/>
      <c r="AX12" s="68"/>
      <c r="AY12" s="68"/>
      <c r="AZ12" s="144"/>
      <c r="BA12" s="144"/>
      <c r="BB12" s="144"/>
      <c r="BC12" s="144"/>
      <c r="BD12" s="160"/>
      <c r="BE12" s="160"/>
      <c r="BF12" s="9"/>
      <c r="BG12" s="9"/>
      <c r="BH12" s="9"/>
      <c r="BI12" s="9"/>
      <c r="BJ12" s="9"/>
      <c r="BK12" s="9"/>
      <c r="BL12" s="160"/>
      <c r="BM12" s="160"/>
      <c r="BN12" s="160"/>
      <c r="BO12" s="160"/>
      <c r="BP12" s="160"/>
      <c r="BQ12" s="160"/>
      <c r="BR12" s="9"/>
      <c r="BS12" s="9"/>
      <c r="BT12" s="9"/>
      <c r="BU12" s="9"/>
      <c r="BV12" s="9"/>
      <c r="BW12" s="9"/>
      <c r="BX12" s="160"/>
      <c r="BY12" s="160"/>
      <c r="BZ12" s="160"/>
      <c r="CA12" s="160"/>
      <c r="CB12" s="160"/>
      <c r="CC12" s="164"/>
      <c r="CD12" s="9"/>
      <c r="CE12" s="9"/>
      <c r="CF12" s="9"/>
      <c r="CG12" s="9"/>
      <c r="CH12" s="9"/>
      <c r="CI12" s="9"/>
      <c r="CJ12" s="160"/>
      <c r="CK12" s="160"/>
      <c r="CL12" s="160"/>
      <c r="CM12" s="160"/>
      <c r="CN12" s="160"/>
      <c r="CO12" s="160"/>
      <c r="CP12" s="9"/>
      <c r="CQ12" s="9"/>
      <c r="CR12" s="9">
        <v>1</v>
      </c>
      <c r="CS12" s="9"/>
      <c r="CT12" s="9"/>
      <c r="CU12" s="9"/>
      <c r="CV12" s="160"/>
      <c r="CW12" s="160"/>
      <c r="CX12" s="160"/>
      <c r="CY12" s="160"/>
      <c r="CZ12" s="160"/>
      <c r="DA12" s="160"/>
      <c r="DB12" s="9"/>
      <c r="DC12" s="9"/>
      <c r="DD12" s="9"/>
      <c r="DE12" s="9"/>
      <c r="DF12" s="9"/>
      <c r="DG12" s="9"/>
      <c r="DH12" s="160"/>
      <c r="DI12" s="160"/>
      <c r="DJ12" s="160"/>
      <c r="DK12" s="160"/>
      <c r="DL12" s="160"/>
      <c r="DM12" s="160"/>
      <c r="DN12" s="9"/>
      <c r="DO12" s="9"/>
      <c r="DP12" s="9"/>
      <c r="DQ12" s="9"/>
      <c r="DR12" s="9"/>
      <c r="DS12" s="9"/>
      <c r="DT12" s="160"/>
      <c r="DU12" s="160"/>
      <c r="DV12" s="160"/>
      <c r="DW12" s="160"/>
      <c r="DX12" s="160"/>
      <c r="DY12" s="160"/>
      <c r="DZ12" s="9"/>
      <c r="EA12" s="9"/>
      <c r="EB12" s="9"/>
      <c r="EC12" s="9"/>
      <c r="ED12" s="9"/>
      <c r="EE12" s="9"/>
      <c r="EF12" s="160"/>
      <c r="EG12" s="160"/>
      <c r="EH12" s="160"/>
      <c r="EI12" s="160"/>
      <c r="EJ12" s="160"/>
      <c r="EK12" s="160"/>
      <c r="EL12" s="9"/>
      <c r="EM12" s="9"/>
      <c r="EN12" s="9"/>
      <c r="EO12" s="9"/>
      <c r="EP12" s="9"/>
      <c r="EQ12" s="9"/>
      <c r="ER12" s="160"/>
      <c r="ES12" s="160"/>
      <c r="ET12" s="160"/>
      <c r="EU12" s="160"/>
      <c r="EV12" s="160"/>
      <c r="EW12" s="160"/>
      <c r="EX12" s="9"/>
      <c r="EY12" s="9"/>
      <c r="EZ12" s="9"/>
      <c r="FA12" s="9"/>
      <c r="FB12" s="9"/>
      <c r="FC12" s="9"/>
      <c r="FD12" s="160"/>
      <c r="FE12" s="160"/>
      <c r="FF12" s="160"/>
      <c r="FG12" s="160"/>
      <c r="FH12" s="160"/>
      <c r="FI12" s="160"/>
      <c r="FJ12" s="9"/>
      <c r="FK12" s="9"/>
      <c r="FL12" s="9"/>
      <c r="FM12" s="9"/>
      <c r="FN12" s="9"/>
      <c r="FO12" s="9"/>
      <c r="FP12" s="160"/>
      <c r="FQ12" s="160"/>
      <c r="FR12" s="160"/>
      <c r="FS12" s="160"/>
      <c r="FT12" s="160"/>
      <c r="FU12" s="160"/>
      <c r="FV12" s="9"/>
      <c r="FW12" s="9"/>
      <c r="FX12" s="9"/>
      <c r="FY12" s="9"/>
      <c r="FZ12" s="9"/>
      <c r="GA12" s="9"/>
      <c r="GB12" s="160"/>
      <c r="GC12" s="160"/>
      <c r="GD12" s="160"/>
      <c r="GE12" s="160"/>
      <c r="GF12" s="160"/>
      <c r="GG12" s="160"/>
      <c r="GH12" s="9"/>
      <c r="GI12" s="9"/>
      <c r="GJ12" s="9"/>
      <c r="GK12" s="9"/>
      <c r="GL12" s="9"/>
      <c r="GM12" s="9"/>
      <c r="GN12" s="160"/>
      <c r="GO12" s="160"/>
      <c r="GP12" s="160"/>
      <c r="GQ12" s="160"/>
      <c r="GR12" s="160"/>
      <c r="GS12" s="160"/>
      <c r="GT12" s="9"/>
      <c r="GU12" s="9"/>
      <c r="GV12" s="9"/>
      <c r="GW12" s="9"/>
      <c r="GX12" s="9"/>
      <c r="GY12" s="9"/>
      <c r="GZ12" s="160"/>
      <c r="HA12" s="160"/>
      <c r="HB12" s="160"/>
      <c r="HC12" s="160"/>
      <c r="HD12" s="160"/>
      <c r="HE12" s="160"/>
      <c r="HF12" s="9"/>
      <c r="HG12" s="9"/>
      <c r="HH12" s="9"/>
      <c r="HI12" s="9"/>
      <c r="HJ12" s="9"/>
      <c r="HK12" s="9"/>
      <c r="HL12" s="160"/>
      <c r="HM12" s="160"/>
      <c r="HN12" s="160"/>
      <c r="HO12" s="160"/>
      <c r="HP12" s="160"/>
      <c r="HQ12" s="160"/>
      <c r="HR12" s="9"/>
      <c r="HS12" s="9"/>
      <c r="HT12" s="9"/>
      <c r="HU12" s="9"/>
      <c r="HV12" s="9"/>
      <c r="HW12" s="9"/>
      <c r="HX12" s="160"/>
      <c r="HY12" s="160"/>
      <c r="HZ12" s="160"/>
      <c r="IA12" s="160"/>
      <c r="IB12" s="160"/>
      <c r="IC12" s="160"/>
      <c r="ID12" s="9"/>
      <c r="IE12" s="9"/>
      <c r="IF12" s="9"/>
      <c r="IG12" s="9"/>
      <c r="IH12" s="9"/>
      <c r="II12" s="9"/>
      <c r="IJ12" s="160"/>
      <c r="IK12" s="160"/>
      <c r="IL12" s="160"/>
      <c r="IM12" s="160"/>
      <c r="IN12" s="160"/>
      <c r="IO12" s="169"/>
      <c r="IP12" s="13"/>
      <c r="IQ12" s="13"/>
      <c r="IR12" s="13"/>
      <c r="IS12" s="13"/>
      <c r="IT12" s="13"/>
      <c r="IU12" s="13"/>
      <c r="IV12" s="194"/>
    </row>
    <row r="13" spans="1:256" s="1" customFormat="1" ht="12.75">
      <c r="A13" s="202" t="s">
        <v>91</v>
      </c>
      <c r="B13" s="141"/>
      <c r="C13" s="99">
        <f t="shared" si="0"/>
        <v>0</v>
      </c>
      <c r="D13" s="170">
        <f t="shared" si="3"/>
        <v>0</v>
      </c>
      <c r="E13" s="171">
        <f t="shared" si="4"/>
        <v>0</v>
      </c>
      <c r="F13" s="171">
        <f t="shared" si="5"/>
        <v>0</v>
      </c>
      <c r="G13" s="171">
        <f t="shared" si="6"/>
        <v>0</v>
      </c>
      <c r="H13" s="171">
        <f t="shared" si="7"/>
        <v>0</v>
      </c>
      <c r="I13" s="171">
        <f t="shared" si="8"/>
        <v>0</v>
      </c>
      <c r="J13" s="101"/>
      <c r="K13" s="68"/>
      <c r="L13" s="68"/>
      <c r="M13" s="68"/>
      <c r="N13" s="68"/>
      <c r="O13" s="68"/>
      <c r="P13" s="144"/>
      <c r="Q13" s="144"/>
      <c r="R13" s="144"/>
      <c r="S13" s="144"/>
      <c r="T13" s="144"/>
      <c r="U13" s="144"/>
      <c r="V13" s="68"/>
      <c r="W13" s="68"/>
      <c r="X13" s="68"/>
      <c r="Y13" s="68"/>
      <c r="Z13" s="68"/>
      <c r="AA13" s="68"/>
      <c r="AB13" s="144"/>
      <c r="AC13" s="144"/>
      <c r="AD13" s="144"/>
      <c r="AE13" s="144"/>
      <c r="AF13" s="144"/>
      <c r="AG13" s="144"/>
      <c r="AH13" s="68"/>
      <c r="AI13" s="68"/>
      <c r="AJ13" s="68"/>
      <c r="AK13" s="68"/>
      <c r="AL13" s="68"/>
      <c r="AM13" s="68"/>
      <c r="AN13" s="144"/>
      <c r="AO13" s="144"/>
      <c r="AP13" s="144"/>
      <c r="AQ13" s="144"/>
      <c r="AR13" s="144"/>
      <c r="AS13" s="144"/>
      <c r="AT13" s="68"/>
      <c r="AU13" s="68"/>
      <c r="AV13" s="68"/>
      <c r="AW13" s="68"/>
      <c r="AX13" s="68"/>
      <c r="AY13" s="68"/>
      <c r="AZ13" s="144"/>
      <c r="BA13" s="144"/>
      <c r="BB13" s="144"/>
      <c r="BC13" s="144"/>
      <c r="BD13" s="160"/>
      <c r="BE13" s="160"/>
      <c r="BF13" s="9"/>
      <c r="BG13" s="9"/>
      <c r="BH13" s="9"/>
      <c r="BI13" s="9"/>
      <c r="BJ13" s="9"/>
      <c r="BK13" s="9"/>
      <c r="BL13" s="160"/>
      <c r="BM13" s="160"/>
      <c r="BN13" s="160"/>
      <c r="BO13" s="160"/>
      <c r="BP13" s="160"/>
      <c r="BQ13" s="160"/>
      <c r="BR13" s="9"/>
      <c r="BS13" s="9"/>
      <c r="BT13" s="9"/>
      <c r="BU13" s="9"/>
      <c r="BV13" s="9"/>
      <c r="BW13" s="9"/>
      <c r="BX13" s="160"/>
      <c r="BY13" s="160"/>
      <c r="BZ13" s="160"/>
      <c r="CA13" s="160"/>
      <c r="CB13" s="160"/>
      <c r="CC13" s="164"/>
      <c r="CD13" s="9"/>
      <c r="CE13" s="9"/>
      <c r="CF13" s="9"/>
      <c r="CG13" s="9"/>
      <c r="CH13" s="9"/>
      <c r="CI13" s="9"/>
      <c r="CJ13" s="160"/>
      <c r="CK13" s="160"/>
      <c r="CL13" s="160"/>
      <c r="CM13" s="160"/>
      <c r="CN13" s="160"/>
      <c r="CO13" s="160"/>
      <c r="CP13" s="9"/>
      <c r="CQ13" s="9"/>
      <c r="CR13" s="9"/>
      <c r="CS13" s="9"/>
      <c r="CT13" s="9"/>
      <c r="CU13" s="9"/>
      <c r="CV13" s="160"/>
      <c r="CW13" s="160"/>
      <c r="CX13" s="160"/>
      <c r="CY13" s="160"/>
      <c r="CZ13" s="160"/>
      <c r="DA13" s="160"/>
      <c r="DB13" s="9"/>
      <c r="DC13" s="9"/>
      <c r="DD13" s="9"/>
      <c r="DE13" s="9"/>
      <c r="DF13" s="9"/>
      <c r="DG13" s="9"/>
      <c r="DH13" s="160"/>
      <c r="DI13" s="160"/>
      <c r="DJ13" s="160"/>
      <c r="DK13" s="160"/>
      <c r="DL13" s="160"/>
      <c r="DM13" s="160"/>
      <c r="DN13" s="9"/>
      <c r="DO13" s="9"/>
      <c r="DP13" s="9"/>
      <c r="DQ13" s="9"/>
      <c r="DR13" s="9"/>
      <c r="DS13" s="9"/>
      <c r="DT13" s="160"/>
      <c r="DU13" s="160"/>
      <c r="DV13" s="160"/>
      <c r="DW13" s="160"/>
      <c r="DX13" s="160"/>
      <c r="DY13" s="160"/>
      <c r="DZ13" s="9"/>
      <c r="EA13" s="9"/>
      <c r="EB13" s="9"/>
      <c r="EC13" s="9"/>
      <c r="ED13" s="9"/>
      <c r="EE13" s="9"/>
      <c r="EF13" s="160"/>
      <c r="EG13" s="160"/>
      <c r="EH13" s="160"/>
      <c r="EI13" s="160"/>
      <c r="EJ13" s="160"/>
      <c r="EK13" s="160"/>
      <c r="EL13" s="9"/>
      <c r="EM13" s="9"/>
      <c r="EN13" s="9"/>
      <c r="EO13" s="9"/>
      <c r="EP13" s="9"/>
      <c r="EQ13" s="9"/>
      <c r="ER13" s="160"/>
      <c r="ES13" s="160"/>
      <c r="ET13" s="160"/>
      <c r="EU13" s="160"/>
      <c r="EV13" s="160"/>
      <c r="EW13" s="160"/>
      <c r="EX13" s="9"/>
      <c r="EY13" s="9"/>
      <c r="EZ13" s="9"/>
      <c r="FA13" s="9"/>
      <c r="FB13" s="9"/>
      <c r="FC13" s="9"/>
      <c r="FD13" s="160"/>
      <c r="FE13" s="160"/>
      <c r="FF13" s="160"/>
      <c r="FG13" s="160"/>
      <c r="FH13" s="160"/>
      <c r="FI13" s="160"/>
      <c r="FJ13" s="9"/>
      <c r="FK13" s="9"/>
      <c r="FL13" s="9"/>
      <c r="FM13" s="9"/>
      <c r="FN13" s="9"/>
      <c r="FO13" s="9"/>
      <c r="FP13" s="160"/>
      <c r="FQ13" s="160"/>
      <c r="FR13" s="160"/>
      <c r="FS13" s="160"/>
      <c r="FT13" s="160"/>
      <c r="FU13" s="160"/>
      <c r="FV13" s="9"/>
      <c r="FW13" s="9"/>
      <c r="FX13" s="9"/>
      <c r="FY13" s="9"/>
      <c r="FZ13" s="9"/>
      <c r="GA13" s="9"/>
      <c r="GB13" s="160"/>
      <c r="GC13" s="160"/>
      <c r="GD13" s="160"/>
      <c r="GE13" s="160"/>
      <c r="GF13" s="160"/>
      <c r="GG13" s="160"/>
      <c r="GH13" s="9"/>
      <c r="GI13" s="9"/>
      <c r="GJ13" s="9"/>
      <c r="GK13" s="9"/>
      <c r="GL13" s="9"/>
      <c r="GM13" s="9"/>
      <c r="GN13" s="160"/>
      <c r="GO13" s="160"/>
      <c r="GP13" s="160"/>
      <c r="GQ13" s="160"/>
      <c r="GR13" s="160"/>
      <c r="GS13" s="160"/>
      <c r="GT13" s="9"/>
      <c r="GU13" s="9"/>
      <c r="GV13" s="9"/>
      <c r="GW13" s="9"/>
      <c r="GX13" s="9"/>
      <c r="GY13" s="9"/>
      <c r="GZ13" s="160"/>
      <c r="HA13" s="160"/>
      <c r="HB13" s="160"/>
      <c r="HC13" s="160"/>
      <c r="HD13" s="160"/>
      <c r="HE13" s="160"/>
      <c r="HF13" s="9"/>
      <c r="HG13" s="9"/>
      <c r="HH13" s="9"/>
      <c r="HI13" s="9"/>
      <c r="HJ13" s="9"/>
      <c r="HK13" s="9"/>
      <c r="HL13" s="160"/>
      <c r="HM13" s="160"/>
      <c r="HN13" s="160"/>
      <c r="HO13" s="160"/>
      <c r="HP13" s="160"/>
      <c r="HQ13" s="160"/>
      <c r="HR13" s="9"/>
      <c r="HS13" s="9"/>
      <c r="HT13" s="9"/>
      <c r="HU13" s="9"/>
      <c r="HV13" s="9"/>
      <c r="HW13" s="9"/>
      <c r="HX13" s="160"/>
      <c r="HY13" s="160"/>
      <c r="HZ13" s="160"/>
      <c r="IA13" s="160"/>
      <c r="IB13" s="160"/>
      <c r="IC13" s="160"/>
      <c r="ID13" s="9"/>
      <c r="IE13" s="9"/>
      <c r="IF13" s="9"/>
      <c r="IG13" s="9"/>
      <c r="IH13" s="9"/>
      <c r="II13" s="9"/>
      <c r="IJ13" s="160"/>
      <c r="IK13" s="160"/>
      <c r="IL13" s="160"/>
      <c r="IM13" s="160"/>
      <c r="IN13" s="160"/>
      <c r="IO13" s="169"/>
      <c r="IP13" s="13"/>
      <c r="IQ13" s="13"/>
      <c r="IR13" s="13"/>
      <c r="IS13" s="13"/>
      <c r="IT13" s="13"/>
      <c r="IU13" s="13"/>
      <c r="IV13" s="194"/>
    </row>
    <row r="14" spans="1:256" s="1" customFormat="1" ht="12.75">
      <c r="A14" s="202" t="s">
        <v>92</v>
      </c>
      <c r="B14" s="141"/>
      <c r="C14" s="99">
        <f t="shared" si="0"/>
        <v>3</v>
      </c>
      <c r="D14" s="170">
        <f t="shared" si="3"/>
        <v>0</v>
      </c>
      <c r="E14" s="171">
        <f t="shared" si="4"/>
        <v>0</v>
      </c>
      <c r="F14" s="171">
        <f t="shared" si="5"/>
        <v>2</v>
      </c>
      <c r="G14" s="171">
        <f t="shared" si="6"/>
        <v>0</v>
      </c>
      <c r="H14" s="171">
        <f t="shared" si="7"/>
        <v>0</v>
      </c>
      <c r="I14" s="171">
        <f t="shared" si="8"/>
        <v>1</v>
      </c>
      <c r="J14" s="101"/>
      <c r="K14" s="68"/>
      <c r="L14" s="68"/>
      <c r="M14" s="68"/>
      <c r="N14" s="68"/>
      <c r="O14" s="68"/>
      <c r="P14" s="144"/>
      <c r="Q14" s="144"/>
      <c r="R14" s="144"/>
      <c r="S14" s="144"/>
      <c r="T14" s="144"/>
      <c r="U14" s="144"/>
      <c r="V14" s="68"/>
      <c r="W14" s="68"/>
      <c r="X14" s="68"/>
      <c r="Y14" s="68"/>
      <c r="Z14" s="68"/>
      <c r="AA14" s="68"/>
      <c r="AB14" s="144"/>
      <c r="AC14" s="144"/>
      <c r="AD14" s="144">
        <v>1</v>
      </c>
      <c r="AE14" s="144"/>
      <c r="AF14" s="144"/>
      <c r="AG14" s="144"/>
      <c r="AH14" s="68"/>
      <c r="AI14" s="68"/>
      <c r="AJ14" s="68"/>
      <c r="AK14" s="68"/>
      <c r="AL14" s="68"/>
      <c r="AM14" s="68"/>
      <c r="AN14" s="144"/>
      <c r="AO14" s="144"/>
      <c r="AP14" s="144"/>
      <c r="AQ14" s="144"/>
      <c r="AR14" s="144"/>
      <c r="AS14" s="144"/>
      <c r="AT14" s="68"/>
      <c r="AU14" s="68"/>
      <c r="AV14" s="68"/>
      <c r="AW14" s="68"/>
      <c r="AX14" s="68"/>
      <c r="AY14" s="68"/>
      <c r="AZ14" s="144"/>
      <c r="BA14" s="144"/>
      <c r="BB14" s="144"/>
      <c r="BC14" s="144"/>
      <c r="BD14" s="160"/>
      <c r="BE14" s="160"/>
      <c r="BF14" s="9"/>
      <c r="BG14" s="9"/>
      <c r="BH14" s="9"/>
      <c r="BI14" s="9"/>
      <c r="BJ14" s="9"/>
      <c r="BK14" s="9"/>
      <c r="BL14" s="160"/>
      <c r="BM14" s="160"/>
      <c r="BN14" s="160"/>
      <c r="BO14" s="160"/>
      <c r="BP14" s="160"/>
      <c r="BQ14" s="160"/>
      <c r="BR14" s="9"/>
      <c r="BS14" s="9"/>
      <c r="BT14" s="9"/>
      <c r="BU14" s="9"/>
      <c r="BV14" s="9"/>
      <c r="BW14" s="9"/>
      <c r="BX14" s="160"/>
      <c r="BY14" s="160"/>
      <c r="BZ14" s="160"/>
      <c r="CA14" s="160"/>
      <c r="CB14" s="160"/>
      <c r="CC14" s="164"/>
      <c r="CD14" s="9"/>
      <c r="CE14" s="9"/>
      <c r="CF14" s="9"/>
      <c r="CG14" s="9"/>
      <c r="CH14" s="9"/>
      <c r="CI14" s="9"/>
      <c r="CJ14" s="160"/>
      <c r="CK14" s="160"/>
      <c r="CL14" s="160"/>
      <c r="CM14" s="160"/>
      <c r="CN14" s="160"/>
      <c r="CO14" s="160"/>
      <c r="CP14" s="9"/>
      <c r="CQ14" s="9"/>
      <c r="CR14" s="9"/>
      <c r="CS14" s="9"/>
      <c r="CT14" s="9"/>
      <c r="CU14" s="9"/>
      <c r="CV14" s="160"/>
      <c r="CW14" s="160"/>
      <c r="CX14" s="160"/>
      <c r="CY14" s="160"/>
      <c r="CZ14" s="160"/>
      <c r="DA14" s="160"/>
      <c r="DB14" s="9"/>
      <c r="DC14" s="9"/>
      <c r="DD14" s="9"/>
      <c r="DE14" s="9"/>
      <c r="DF14" s="9"/>
      <c r="DG14" s="9"/>
      <c r="DH14" s="160"/>
      <c r="DI14" s="160"/>
      <c r="DJ14" s="160"/>
      <c r="DK14" s="160"/>
      <c r="DL14" s="160"/>
      <c r="DM14" s="160"/>
      <c r="DN14" s="9"/>
      <c r="DO14" s="9"/>
      <c r="DP14" s="9"/>
      <c r="DQ14" s="9"/>
      <c r="DR14" s="9"/>
      <c r="DS14" s="9">
        <v>1</v>
      </c>
      <c r="DT14" s="160"/>
      <c r="DU14" s="160"/>
      <c r="DV14" s="160">
        <v>1</v>
      </c>
      <c r="DW14" s="160"/>
      <c r="DX14" s="160"/>
      <c r="DY14" s="160"/>
      <c r="DZ14" s="9"/>
      <c r="EA14" s="9"/>
      <c r="EB14" s="9"/>
      <c r="EC14" s="9"/>
      <c r="ED14" s="9"/>
      <c r="EE14" s="9"/>
      <c r="EF14" s="160"/>
      <c r="EG14" s="160"/>
      <c r="EH14" s="160"/>
      <c r="EI14" s="160"/>
      <c r="EJ14" s="160"/>
      <c r="EK14" s="160"/>
      <c r="EL14" s="9"/>
      <c r="EM14" s="9"/>
      <c r="EN14" s="9"/>
      <c r="EO14" s="9"/>
      <c r="EP14" s="9"/>
      <c r="EQ14" s="9"/>
      <c r="ER14" s="160"/>
      <c r="ES14" s="160"/>
      <c r="ET14" s="160"/>
      <c r="EU14" s="160"/>
      <c r="EV14" s="160"/>
      <c r="EW14" s="160"/>
      <c r="EX14" s="9"/>
      <c r="EY14" s="9"/>
      <c r="EZ14" s="9"/>
      <c r="FA14" s="9"/>
      <c r="FB14" s="9"/>
      <c r="FC14" s="9"/>
      <c r="FD14" s="160"/>
      <c r="FE14" s="160"/>
      <c r="FF14" s="160"/>
      <c r="FG14" s="160"/>
      <c r="FH14" s="160"/>
      <c r="FI14" s="160"/>
      <c r="FJ14" s="9"/>
      <c r="FK14" s="9"/>
      <c r="FL14" s="9"/>
      <c r="FM14" s="9"/>
      <c r="FN14" s="9"/>
      <c r="FO14" s="9"/>
      <c r="FP14" s="160"/>
      <c r="FQ14" s="160"/>
      <c r="FR14" s="160"/>
      <c r="FS14" s="160"/>
      <c r="FT14" s="160"/>
      <c r="FU14" s="160"/>
      <c r="FV14" s="9"/>
      <c r="FW14" s="9"/>
      <c r="FX14" s="9"/>
      <c r="FY14" s="9"/>
      <c r="FZ14" s="9"/>
      <c r="GA14" s="9"/>
      <c r="GB14" s="160"/>
      <c r="GC14" s="160"/>
      <c r="GD14" s="160"/>
      <c r="GE14" s="160"/>
      <c r="GF14" s="160"/>
      <c r="GG14" s="160"/>
      <c r="GH14" s="9"/>
      <c r="GI14" s="9"/>
      <c r="GJ14" s="9"/>
      <c r="GK14" s="9"/>
      <c r="GL14" s="9"/>
      <c r="GM14" s="9"/>
      <c r="GN14" s="160"/>
      <c r="GO14" s="160"/>
      <c r="GP14" s="160"/>
      <c r="GQ14" s="160"/>
      <c r="GR14" s="160"/>
      <c r="GS14" s="160"/>
      <c r="GT14" s="9"/>
      <c r="GU14" s="9"/>
      <c r="GV14" s="9"/>
      <c r="GW14" s="9"/>
      <c r="GX14" s="9"/>
      <c r="GY14" s="9"/>
      <c r="GZ14" s="160"/>
      <c r="HA14" s="160"/>
      <c r="HB14" s="160"/>
      <c r="HC14" s="160"/>
      <c r="HD14" s="160"/>
      <c r="HE14" s="160"/>
      <c r="HF14" s="9"/>
      <c r="HG14" s="9"/>
      <c r="HH14" s="9"/>
      <c r="HI14" s="9"/>
      <c r="HJ14" s="9"/>
      <c r="HK14" s="9"/>
      <c r="HL14" s="160"/>
      <c r="HM14" s="160"/>
      <c r="HN14" s="160"/>
      <c r="HO14" s="160"/>
      <c r="HP14" s="160"/>
      <c r="HQ14" s="160"/>
      <c r="HR14" s="9"/>
      <c r="HS14" s="9"/>
      <c r="HT14" s="9"/>
      <c r="HU14" s="9"/>
      <c r="HV14" s="9"/>
      <c r="HW14" s="9"/>
      <c r="HX14" s="160"/>
      <c r="HY14" s="160"/>
      <c r="HZ14" s="160"/>
      <c r="IA14" s="160"/>
      <c r="IB14" s="160"/>
      <c r="IC14" s="160"/>
      <c r="ID14" s="9"/>
      <c r="IE14" s="9"/>
      <c r="IF14" s="9"/>
      <c r="IG14" s="9"/>
      <c r="IH14" s="9"/>
      <c r="II14" s="9"/>
      <c r="IJ14" s="160"/>
      <c r="IK14" s="160"/>
      <c r="IL14" s="160"/>
      <c r="IM14" s="160"/>
      <c r="IN14" s="160"/>
      <c r="IO14" s="169"/>
      <c r="IP14" s="13"/>
      <c r="IQ14" s="13"/>
      <c r="IR14" s="13"/>
      <c r="IS14" s="13"/>
      <c r="IT14" s="13"/>
      <c r="IU14" s="13"/>
      <c r="IV14" s="194"/>
    </row>
    <row r="15" spans="1:256" s="1" customFormat="1" ht="12.75" hidden="1">
      <c r="A15" s="202"/>
      <c r="B15" s="141"/>
      <c r="C15" s="99">
        <f t="shared" si="0"/>
        <v>0</v>
      </c>
      <c r="D15" s="170">
        <f t="shared" si="3"/>
        <v>0</v>
      </c>
      <c r="E15" s="171">
        <f t="shared" si="4"/>
        <v>0</v>
      </c>
      <c r="F15" s="171">
        <f t="shared" si="5"/>
        <v>0</v>
      </c>
      <c r="G15" s="171">
        <f t="shared" si="6"/>
        <v>0</v>
      </c>
      <c r="H15" s="171">
        <f t="shared" si="7"/>
        <v>0</v>
      </c>
      <c r="I15" s="171">
        <f t="shared" si="8"/>
        <v>0</v>
      </c>
      <c r="J15" s="101"/>
      <c r="K15" s="68"/>
      <c r="L15" s="68"/>
      <c r="M15" s="68"/>
      <c r="N15" s="68"/>
      <c r="O15" s="68"/>
      <c r="P15" s="144"/>
      <c r="Q15" s="144"/>
      <c r="R15" s="144"/>
      <c r="S15" s="144"/>
      <c r="T15" s="144"/>
      <c r="U15" s="144"/>
      <c r="V15" s="68"/>
      <c r="W15" s="68"/>
      <c r="X15" s="68"/>
      <c r="Y15" s="68"/>
      <c r="Z15" s="68"/>
      <c r="AA15" s="68"/>
      <c r="AB15" s="144"/>
      <c r="AC15" s="144"/>
      <c r="AD15" s="144"/>
      <c r="AE15" s="144"/>
      <c r="AF15" s="144"/>
      <c r="AG15" s="144"/>
      <c r="AH15" s="68"/>
      <c r="AI15" s="68"/>
      <c r="AJ15" s="68"/>
      <c r="AK15" s="68"/>
      <c r="AL15" s="68"/>
      <c r="AM15" s="68"/>
      <c r="AN15" s="144"/>
      <c r="AO15" s="144"/>
      <c r="AP15" s="144"/>
      <c r="AQ15" s="144"/>
      <c r="AR15" s="144"/>
      <c r="AS15" s="144"/>
      <c r="AT15" s="68"/>
      <c r="AU15" s="68"/>
      <c r="AV15" s="68"/>
      <c r="AW15" s="68"/>
      <c r="AX15" s="68"/>
      <c r="AY15" s="68"/>
      <c r="AZ15" s="144"/>
      <c r="BA15" s="144"/>
      <c r="BB15" s="144"/>
      <c r="BC15" s="144"/>
      <c r="BD15" s="160"/>
      <c r="BE15" s="160"/>
      <c r="BF15" s="9"/>
      <c r="BG15" s="9"/>
      <c r="BH15" s="9"/>
      <c r="BI15" s="9"/>
      <c r="BJ15" s="9"/>
      <c r="BK15" s="9"/>
      <c r="BL15" s="160"/>
      <c r="BM15" s="160"/>
      <c r="BN15" s="160"/>
      <c r="BO15" s="160"/>
      <c r="BP15" s="160"/>
      <c r="BQ15" s="160"/>
      <c r="BR15" s="9"/>
      <c r="BS15" s="9"/>
      <c r="BT15" s="9"/>
      <c r="BU15" s="9"/>
      <c r="BV15" s="9"/>
      <c r="BW15" s="9"/>
      <c r="BX15" s="160"/>
      <c r="BY15" s="160"/>
      <c r="BZ15" s="160"/>
      <c r="CA15" s="160"/>
      <c r="CB15" s="160"/>
      <c r="CC15" s="164"/>
      <c r="CD15" s="9"/>
      <c r="CE15" s="9"/>
      <c r="CF15" s="9"/>
      <c r="CG15" s="9"/>
      <c r="CH15" s="9"/>
      <c r="CI15" s="9"/>
      <c r="CJ15" s="160"/>
      <c r="CK15" s="160"/>
      <c r="CL15" s="160"/>
      <c r="CM15" s="160"/>
      <c r="CN15" s="160"/>
      <c r="CO15" s="160"/>
      <c r="CP15" s="9"/>
      <c r="CQ15" s="9"/>
      <c r="CR15" s="9"/>
      <c r="CS15" s="9"/>
      <c r="CT15" s="9"/>
      <c r="CU15" s="9"/>
      <c r="CV15" s="160"/>
      <c r="CW15" s="160"/>
      <c r="CX15" s="160"/>
      <c r="CY15" s="160"/>
      <c r="CZ15" s="160"/>
      <c r="DA15" s="160"/>
      <c r="DB15" s="9"/>
      <c r="DC15" s="9"/>
      <c r="DD15" s="9"/>
      <c r="DE15" s="9"/>
      <c r="DF15" s="9"/>
      <c r="DG15" s="9"/>
      <c r="DH15" s="160"/>
      <c r="DI15" s="160"/>
      <c r="DJ15" s="160"/>
      <c r="DK15" s="160"/>
      <c r="DL15" s="160"/>
      <c r="DM15" s="160"/>
      <c r="DN15" s="9"/>
      <c r="DO15" s="9"/>
      <c r="DP15" s="9"/>
      <c r="DQ15" s="9"/>
      <c r="DR15" s="9"/>
      <c r="DS15" s="9"/>
      <c r="DT15" s="160"/>
      <c r="DU15" s="160"/>
      <c r="DV15" s="160"/>
      <c r="DW15" s="160"/>
      <c r="DX15" s="160"/>
      <c r="DY15" s="160"/>
      <c r="DZ15" s="9"/>
      <c r="EA15" s="9"/>
      <c r="EB15" s="9"/>
      <c r="EC15" s="9"/>
      <c r="ED15" s="9"/>
      <c r="EE15" s="9"/>
      <c r="EF15" s="160"/>
      <c r="EG15" s="160"/>
      <c r="EH15" s="160"/>
      <c r="EI15" s="160"/>
      <c r="EJ15" s="160"/>
      <c r="EK15" s="160"/>
      <c r="EL15" s="9"/>
      <c r="EM15" s="9"/>
      <c r="EN15" s="9"/>
      <c r="EO15" s="9"/>
      <c r="EP15" s="9"/>
      <c r="EQ15" s="9"/>
      <c r="ER15" s="160"/>
      <c r="ES15" s="160"/>
      <c r="ET15" s="160"/>
      <c r="EU15" s="160"/>
      <c r="EV15" s="160"/>
      <c r="EW15" s="160"/>
      <c r="EX15" s="9"/>
      <c r="EY15" s="9"/>
      <c r="EZ15" s="9"/>
      <c r="FA15" s="9"/>
      <c r="FB15" s="9"/>
      <c r="FC15" s="9"/>
      <c r="FD15" s="160"/>
      <c r="FE15" s="160"/>
      <c r="FF15" s="160"/>
      <c r="FG15" s="160"/>
      <c r="FH15" s="160"/>
      <c r="FI15" s="160"/>
      <c r="FJ15" s="9"/>
      <c r="FK15" s="9"/>
      <c r="FL15" s="9"/>
      <c r="FM15" s="9"/>
      <c r="FN15" s="9"/>
      <c r="FO15" s="9"/>
      <c r="FP15" s="160"/>
      <c r="FQ15" s="160"/>
      <c r="FR15" s="160"/>
      <c r="FS15" s="160"/>
      <c r="FT15" s="160"/>
      <c r="FU15" s="160"/>
      <c r="FV15" s="9"/>
      <c r="FW15" s="9"/>
      <c r="FX15" s="9"/>
      <c r="FY15" s="9"/>
      <c r="FZ15" s="9"/>
      <c r="GA15" s="9"/>
      <c r="GB15" s="160"/>
      <c r="GC15" s="160"/>
      <c r="GD15" s="160"/>
      <c r="GE15" s="160"/>
      <c r="GF15" s="160"/>
      <c r="GG15" s="160"/>
      <c r="GH15" s="9"/>
      <c r="GI15" s="9"/>
      <c r="GJ15" s="9"/>
      <c r="GK15" s="9"/>
      <c r="GL15" s="9"/>
      <c r="GM15" s="9"/>
      <c r="GN15" s="160"/>
      <c r="GO15" s="160"/>
      <c r="GP15" s="160"/>
      <c r="GQ15" s="160"/>
      <c r="GR15" s="160"/>
      <c r="GS15" s="160"/>
      <c r="GT15" s="9"/>
      <c r="GU15" s="9"/>
      <c r="GV15" s="9"/>
      <c r="GW15" s="9"/>
      <c r="GX15" s="9"/>
      <c r="GY15" s="9"/>
      <c r="GZ15" s="160"/>
      <c r="HA15" s="160"/>
      <c r="HB15" s="160"/>
      <c r="HC15" s="160"/>
      <c r="HD15" s="160"/>
      <c r="HE15" s="160"/>
      <c r="HF15" s="9"/>
      <c r="HG15" s="9"/>
      <c r="HH15" s="9"/>
      <c r="HI15" s="9"/>
      <c r="HJ15" s="9"/>
      <c r="HK15" s="9"/>
      <c r="HL15" s="160"/>
      <c r="HM15" s="160"/>
      <c r="HN15" s="160"/>
      <c r="HO15" s="160"/>
      <c r="HP15" s="160"/>
      <c r="HQ15" s="160"/>
      <c r="HR15" s="9"/>
      <c r="HS15" s="9"/>
      <c r="HT15" s="9"/>
      <c r="HU15" s="9"/>
      <c r="HV15" s="9"/>
      <c r="HW15" s="9"/>
      <c r="HX15" s="160"/>
      <c r="HY15" s="160"/>
      <c r="HZ15" s="160"/>
      <c r="IA15" s="160"/>
      <c r="IB15" s="160"/>
      <c r="IC15" s="160"/>
      <c r="ID15" s="9"/>
      <c r="IE15" s="9"/>
      <c r="IF15" s="9"/>
      <c r="IG15" s="9"/>
      <c r="IH15" s="9"/>
      <c r="II15" s="9"/>
      <c r="IJ15" s="160"/>
      <c r="IK15" s="160"/>
      <c r="IL15" s="160"/>
      <c r="IM15" s="160"/>
      <c r="IN15" s="160"/>
      <c r="IO15" s="169"/>
      <c r="IP15" s="13"/>
      <c r="IQ15" s="13"/>
      <c r="IR15" s="13"/>
      <c r="IS15" s="13"/>
      <c r="IT15" s="13"/>
      <c r="IU15" s="13"/>
      <c r="IV15" s="194"/>
    </row>
    <row r="16" spans="1:256" s="1" customFormat="1" ht="12.75" customHeight="1" hidden="1">
      <c r="A16" s="202"/>
      <c r="B16" s="141"/>
      <c r="C16" s="99">
        <f t="shared" si="0"/>
        <v>0</v>
      </c>
      <c r="D16" s="170">
        <f t="shared" si="3"/>
        <v>0</v>
      </c>
      <c r="E16" s="171">
        <f t="shared" si="4"/>
        <v>0</v>
      </c>
      <c r="F16" s="171">
        <f t="shared" si="5"/>
        <v>0</v>
      </c>
      <c r="G16" s="171">
        <f t="shared" si="6"/>
        <v>0</v>
      </c>
      <c r="H16" s="171">
        <f t="shared" si="7"/>
        <v>0</v>
      </c>
      <c r="I16" s="171">
        <f t="shared" si="8"/>
        <v>0</v>
      </c>
      <c r="J16" s="101"/>
      <c r="K16" s="68"/>
      <c r="L16" s="68"/>
      <c r="M16" s="68"/>
      <c r="N16" s="68"/>
      <c r="O16" s="68"/>
      <c r="P16" s="144"/>
      <c r="Q16" s="144"/>
      <c r="R16" s="144"/>
      <c r="S16" s="144"/>
      <c r="T16" s="144"/>
      <c r="U16" s="144"/>
      <c r="V16" s="68"/>
      <c r="W16" s="68"/>
      <c r="X16" s="68"/>
      <c r="Y16" s="68"/>
      <c r="Z16" s="68"/>
      <c r="AA16" s="68"/>
      <c r="AB16" s="144"/>
      <c r="AC16" s="144"/>
      <c r="AD16" s="144"/>
      <c r="AE16" s="144"/>
      <c r="AF16" s="144"/>
      <c r="AG16" s="144"/>
      <c r="AH16" s="68"/>
      <c r="AI16" s="68"/>
      <c r="AJ16" s="68"/>
      <c r="AK16" s="68"/>
      <c r="AL16" s="68"/>
      <c r="AM16" s="68"/>
      <c r="AN16" s="144"/>
      <c r="AO16" s="144"/>
      <c r="AP16" s="144"/>
      <c r="AQ16" s="144"/>
      <c r="AR16" s="144"/>
      <c r="AS16" s="144"/>
      <c r="AT16" s="68"/>
      <c r="AU16" s="68"/>
      <c r="AV16" s="68"/>
      <c r="AW16" s="68"/>
      <c r="AX16" s="68"/>
      <c r="AY16" s="68"/>
      <c r="AZ16" s="144"/>
      <c r="BA16" s="144"/>
      <c r="BB16" s="144"/>
      <c r="BC16" s="144"/>
      <c r="BD16" s="160"/>
      <c r="BE16" s="160"/>
      <c r="BF16" s="9"/>
      <c r="BG16" s="9"/>
      <c r="BH16" s="9"/>
      <c r="BI16" s="9"/>
      <c r="BJ16" s="9"/>
      <c r="BK16" s="9"/>
      <c r="BL16" s="160"/>
      <c r="BM16" s="160"/>
      <c r="BN16" s="160"/>
      <c r="BO16" s="160"/>
      <c r="BP16" s="160"/>
      <c r="BQ16" s="160"/>
      <c r="BR16" s="9"/>
      <c r="BS16" s="9"/>
      <c r="BT16" s="9"/>
      <c r="BU16" s="9"/>
      <c r="BV16" s="9"/>
      <c r="BW16" s="9"/>
      <c r="BX16" s="160"/>
      <c r="BY16" s="160"/>
      <c r="BZ16" s="160"/>
      <c r="CA16" s="160"/>
      <c r="CB16" s="160"/>
      <c r="CC16" s="164"/>
      <c r="CD16" s="9"/>
      <c r="CE16" s="9"/>
      <c r="CF16" s="9"/>
      <c r="CG16" s="9"/>
      <c r="CH16" s="9"/>
      <c r="CI16" s="9"/>
      <c r="CJ16" s="160"/>
      <c r="CK16" s="160"/>
      <c r="CL16" s="160"/>
      <c r="CM16" s="160"/>
      <c r="CN16" s="160"/>
      <c r="CO16" s="160"/>
      <c r="CP16" s="9"/>
      <c r="CQ16" s="9"/>
      <c r="CR16" s="9"/>
      <c r="CS16" s="9"/>
      <c r="CT16" s="9"/>
      <c r="CU16" s="9"/>
      <c r="CV16" s="160"/>
      <c r="CW16" s="160"/>
      <c r="CX16" s="160"/>
      <c r="CY16" s="160"/>
      <c r="CZ16" s="160"/>
      <c r="DA16" s="160"/>
      <c r="DB16" s="9"/>
      <c r="DC16" s="9"/>
      <c r="DD16" s="9"/>
      <c r="DE16" s="9"/>
      <c r="DF16" s="9"/>
      <c r="DG16" s="9"/>
      <c r="DH16" s="160"/>
      <c r="DI16" s="160"/>
      <c r="DJ16" s="160"/>
      <c r="DK16" s="160"/>
      <c r="DL16" s="160"/>
      <c r="DM16" s="160"/>
      <c r="DN16" s="9"/>
      <c r="DO16" s="9"/>
      <c r="DP16" s="9"/>
      <c r="DQ16" s="9"/>
      <c r="DR16" s="9"/>
      <c r="DS16" s="9"/>
      <c r="DT16" s="160"/>
      <c r="DU16" s="160"/>
      <c r="DV16" s="160"/>
      <c r="DW16" s="160"/>
      <c r="DX16" s="160"/>
      <c r="DY16" s="160"/>
      <c r="DZ16" s="9"/>
      <c r="EA16" s="9"/>
      <c r="EB16" s="9"/>
      <c r="EC16" s="9"/>
      <c r="ED16" s="9"/>
      <c r="EE16" s="9"/>
      <c r="EF16" s="160"/>
      <c r="EG16" s="160"/>
      <c r="EH16" s="160"/>
      <c r="EI16" s="160"/>
      <c r="EJ16" s="160"/>
      <c r="EK16" s="160"/>
      <c r="EL16" s="9"/>
      <c r="EM16" s="9"/>
      <c r="EN16" s="9"/>
      <c r="EO16" s="9"/>
      <c r="EP16" s="9"/>
      <c r="EQ16" s="9"/>
      <c r="ER16" s="160"/>
      <c r="ES16" s="160"/>
      <c r="ET16" s="160"/>
      <c r="EU16" s="160"/>
      <c r="EV16" s="160"/>
      <c r="EW16" s="160"/>
      <c r="EX16" s="9"/>
      <c r="EY16" s="9"/>
      <c r="EZ16" s="9"/>
      <c r="FA16" s="9"/>
      <c r="FB16" s="9"/>
      <c r="FC16" s="9"/>
      <c r="FD16" s="160"/>
      <c r="FE16" s="160"/>
      <c r="FF16" s="160"/>
      <c r="FG16" s="160"/>
      <c r="FH16" s="160"/>
      <c r="FI16" s="160"/>
      <c r="FJ16" s="9"/>
      <c r="FK16" s="9"/>
      <c r="FL16" s="9"/>
      <c r="FM16" s="9"/>
      <c r="FN16" s="9"/>
      <c r="FO16" s="9"/>
      <c r="FP16" s="160"/>
      <c r="FQ16" s="160"/>
      <c r="FR16" s="160"/>
      <c r="FS16" s="160"/>
      <c r="FT16" s="160"/>
      <c r="FU16" s="160"/>
      <c r="FV16" s="9"/>
      <c r="FW16" s="9"/>
      <c r="FX16" s="9"/>
      <c r="FY16" s="9"/>
      <c r="FZ16" s="9"/>
      <c r="GA16" s="9"/>
      <c r="GB16" s="160"/>
      <c r="GC16" s="160"/>
      <c r="GD16" s="160"/>
      <c r="GE16" s="160"/>
      <c r="GF16" s="160"/>
      <c r="GG16" s="160"/>
      <c r="GH16" s="9"/>
      <c r="GI16" s="9"/>
      <c r="GJ16" s="9"/>
      <c r="GK16" s="9"/>
      <c r="GL16" s="9"/>
      <c r="GM16" s="9"/>
      <c r="GN16" s="160"/>
      <c r="GO16" s="160"/>
      <c r="GP16" s="160"/>
      <c r="GQ16" s="160"/>
      <c r="GR16" s="160"/>
      <c r="GS16" s="160"/>
      <c r="GT16" s="9"/>
      <c r="GU16" s="9"/>
      <c r="GV16" s="9"/>
      <c r="GW16" s="9"/>
      <c r="GX16" s="9"/>
      <c r="GY16" s="9"/>
      <c r="GZ16" s="160"/>
      <c r="HA16" s="160"/>
      <c r="HB16" s="160"/>
      <c r="HC16" s="160"/>
      <c r="HD16" s="160"/>
      <c r="HE16" s="160"/>
      <c r="HF16" s="9"/>
      <c r="HG16" s="9"/>
      <c r="HH16" s="9"/>
      <c r="HI16" s="9"/>
      <c r="HJ16" s="9"/>
      <c r="HK16" s="9"/>
      <c r="HL16" s="160"/>
      <c r="HM16" s="160"/>
      <c r="HN16" s="160"/>
      <c r="HO16" s="160"/>
      <c r="HP16" s="160"/>
      <c r="HQ16" s="160"/>
      <c r="HR16" s="9"/>
      <c r="HS16" s="9"/>
      <c r="HT16" s="9"/>
      <c r="HU16" s="9"/>
      <c r="HV16" s="9"/>
      <c r="HW16" s="9"/>
      <c r="HX16" s="160"/>
      <c r="HY16" s="160"/>
      <c r="HZ16" s="160"/>
      <c r="IA16" s="160"/>
      <c r="IB16" s="160"/>
      <c r="IC16" s="160"/>
      <c r="ID16" s="9"/>
      <c r="IE16" s="9"/>
      <c r="IF16" s="9"/>
      <c r="IG16" s="9"/>
      <c r="IH16" s="9"/>
      <c r="II16" s="9"/>
      <c r="IJ16" s="160"/>
      <c r="IK16" s="160"/>
      <c r="IL16" s="160"/>
      <c r="IM16" s="160"/>
      <c r="IN16" s="160"/>
      <c r="IO16" s="169"/>
      <c r="IP16" s="13"/>
      <c r="IQ16" s="13"/>
      <c r="IR16" s="13"/>
      <c r="IS16" s="13"/>
      <c r="IT16" s="13"/>
      <c r="IU16" s="13"/>
      <c r="IV16" s="194"/>
    </row>
    <row r="17" spans="1:256" s="1" customFormat="1" ht="12.75" customHeight="1" hidden="1">
      <c r="A17" s="200"/>
      <c r="B17" s="75"/>
      <c r="C17" s="99">
        <f t="shared" si="0"/>
        <v>0</v>
      </c>
      <c r="D17" s="170">
        <f t="shared" si="3"/>
        <v>0</v>
      </c>
      <c r="E17" s="171">
        <f t="shared" si="4"/>
        <v>0</v>
      </c>
      <c r="F17" s="171">
        <f t="shared" si="5"/>
        <v>0</v>
      </c>
      <c r="G17" s="171">
        <f t="shared" si="6"/>
        <v>0</v>
      </c>
      <c r="H17" s="171">
        <f t="shared" si="7"/>
        <v>0</v>
      </c>
      <c r="I17" s="171">
        <f t="shared" si="8"/>
        <v>0</v>
      </c>
      <c r="J17" s="101"/>
      <c r="K17" s="68"/>
      <c r="L17" s="68"/>
      <c r="M17" s="68"/>
      <c r="N17" s="68"/>
      <c r="O17" s="68"/>
      <c r="P17" s="144"/>
      <c r="Q17" s="144"/>
      <c r="R17" s="144"/>
      <c r="S17" s="144"/>
      <c r="T17" s="144"/>
      <c r="U17" s="144"/>
      <c r="V17" s="68"/>
      <c r="W17" s="68"/>
      <c r="X17" s="68"/>
      <c r="Y17" s="68"/>
      <c r="Z17" s="68"/>
      <c r="AA17" s="68"/>
      <c r="AB17" s="144"/>
      <c r="AC17" s="144"/>
      <c r="AD17" s="144"/>
      <c r="AE17" s="144"/>
      <c r="AF17" s="144"/>
      <c r="AG17" s="144"/>
      <c r="AH17" s="68"/>
      <c r="AI17" s="68"/>
      <c r="AJ17" s="68"/>
      <c r="AK17" s="68"/>
      <c r="AL17" s="68"/>
      <c r="AM17" s="68"/>
      <c r="AN17" s="144"/>
      <c r="AO17" s="144"/>
      <c r="AP17" s="144"/>
      <c r="AQ17" s="144"/>
      <c r="AR17" s="144"/>
      <c r="AS17" s="144"/>
      <c r="AT17" s="68"/>
      <c r="AU17" s="68"/>
      <c r="AV17" s="68"/>
      <c r="AW17" s="68"/>
      <c r="AX17" s="68"/>
      <c r="AY17" s="68"/>
      <c r="AZ17" s="144"/>
      <c r="BA17" s="144"/>
      <c r="BB17" s="144"/>
      <c r="BC17" s="144"/>
      <c r="BD17" s="160"/>
      <c r="BE17" s="160"/>
      <c r="BF17" s="9"/>
      <c r="BG17" s="9"/>
      <c r="BH17" s="9"/>
      <c r="BI17" s="9"/>
      <c r="BJ17" s="9"/>
      <c r="BK17" s="9"/>
      <c r="BL17" s="160"/>
      <c r="BM17" s="160"/>
      <c r="BN17" s="160"/>
      <c r="BO17" s="160"/>
      <c r="BP17" s="160"/>
      <c r="BQ17" s="160"/>
      <c r="BR17" s="9"/>
      <c r="BS17" s="9"/>
      <c r="BT17" s="9"/>
      <c r="BU17" s="9"/>
      <c r="BV17" s="9"/>
      <c r="BW17" s="9"/>
      <c r="BX17" s="160"/>
      <c r="BY17" s="160"/>
      <c r="BZ17" s="160"/>
      <c r="CA17" s="160"/>
      <c r="CB17" s="160"/>
      <c r="CC17" s="164"/>
      <c r="CD17" s="9"/>
      <c r="CE17" s="9"/>
      <c r="CF17" s="9"/>
      <c r="CG17" s="9"/>
      <c r="CH17" s="9"/>
      <c r="CI17" s="9"/>
      <c r="CJ17" s="160"/>
      <c r="CK17" s="160"/>
      <c r="CL17" s="160"/>
      <c r="CM17" s="160"/>
      <c r="CN17" s="160"/>
      <c r="CO17" s="160"/>
      <c r="CP17" s="9"/>
      <c r="CQ17" s="9"/>
      <c r="CR17" s="9"/>
      <c r="CS17" s="9"/>
      <c r="CT17" s="9"/>
      <c r="CU17" s="9"/>
      <c r="CV17" s="160"/>
      <c r="CW17" s="160"/>
      <c r="CX17" s="160"/>
      <c r="CY17" s="160"/>
      <c r="CZ17" s="160"/>
      <c r="DA17" s="160"/>
      <c r="DB17" s="9"/>
      <c r="DC17" s="9"/>
      <c r="DD17" s="9"/>
      <c r="DE17" s="9"/>
      <c r="DF17" s="9"/>
      <c r="DG17" s="9"/>
      <c r="DH17" s="160"/>
      <c r="DI17" s="160"/>
      <c r="DJ17" s="160"/>
      <c r="DK17" s="160"/>
      <c r="DL17" s="160"/>
      <c r="DM17" s="160"/>
      <c r="DN17" s="9"/>
      <c r="DO17" s="9"/>
      <c r="DP17" s="9"/>
      <c r="DQ17" s="9"/>
      <c r="DR17" s="9"/>
      <c r="DS17" s="9"/>
      <c r="DT17" s="160"/>
      <c r="DU17" s="160"/>
      <c r="DV17" s="160"/>
      <c r="DW17" s="160"/>
      <c r="DX17" s="160"/>
      <c r="DY17" s="160"/>
      <c r="DZ17" s="9"/>
      <c r="EA17" s="9"/>
      <c r="EB17" s="9"/>
      <c r="EC17" s="9"/>
      <c r="ED17" s="9"/>
      <c r="EE17" s="9"/>
      <c r="EF17" s="160"/>
      <c r="EG17" s="160"/>
      <c r="EH17" s="160"/>
      <c r="EI17" s="160"/>
      <c r="EJ17" s="160"/>
      <c r="EK17" s="160"/>
      <c r="EL17" s="9"/>
      <c r="EM17" s="9"/>
      <c r="EN17" s="9"/>
      <c r="EO17" s="9"/>
      <c r="EP17" s="9"/>
      <c r="EQ17" s="9"/>
      <c r="ER17" s="160"/>
      <c r="ES17" s="160"/>
      <c r="ET17" s="160"/>
      <c r="EU17" s="160"/>
      <c r="EV17" s="160"/>
      <c r="EW17" s="160"/>
      <c r="EX17" s="9"/>
      <c r="EY17" s="9"/>
      <c r="EZ17" s="9"/>
      <c r="FA17" s="9"/>
      <c r="FB17" s="9"/>
      <c r="FC17" s="9"/>
      <c r="FD17" s="160"/>
      <c r="FE17" s="160"/>
      <c r="FF17" s="160"/>
      <c r="FG17" s="160"/>
      <c r="FH17" s="160"/>
      <c r="FI17" s="160"/>
      <c r="FJ17" s="9"/>
      <c r="FK17" s="9"/>
      <c r="FL17" s="9"/>
      <c r="FM17" s="9"/>
      <c r="FN17" s="9"/>
      <c r="FO17" s="9"/>
      <c r="FP17" s="160"/>
      <c r="FQ17" s="160"/>
      <c r="FR17" s="160"/>
      <c r="FS17" s="160"/>
      <c r="FT17" s="160"/>
      <c r="FU17" s="160"/>
      <c r="FV17" s="9"/>
      <c r="FW17" s="9"/>
      <c r="FX17" s="9"/>
      <c r="FY17" s="9"/>
      <c r="FZ17" s="9"/>
      <c r="GA17" s="9"/>
      <c r="GB17" s="160"/>
      <c r="GC17" s="160"/>
      <c r="GD17" s="160"/>
      <c r="GE17" s="160"/>
      <c r="GF17" s="160"/>
      <c r="GG17" s="160"/>
      <c r="GH17" s="9"/>
      <c r="GI17" s="9"/>
      <c r="GJ17" s="9"/>
      <c r="GK17" s="9"/>
      <c r="GL17" s="9"/>
      <c r="GM17" s="9"/>
      <c r="GN17" s="160"/>
      <c r="GO17" s="160"/>
      <c r="GP17" s="160"/>
      <c r="GQ17" s="160"/>
      <c r="GR17" s="160"/>
      <c r="GS17" s="160"/>
      <c r="GT17" s="9"/>
      <c r="GU17" s="9"/>
      <c r="GV17" s="9"/>
      <c r="GW17" s="9"/>
      <c r="GX17" s="9"/>
      <c r="GY17" s="9"/>
      <c r="GZ17" s="160"/>
      <c r="HA17" s="160"/>
      <c r="HB17" s="160"/>
      <c r="HC17" s="160"/>
      <c r="HD17" s="160"/>
      <c r="HE17" s="160"/>
      <c r="HF17" s="9"/>
      <c r="HG17" s="9"/>
      <c r="HH17" s="9"/>
      <c r="HI17" s="9"/>
      <c r="HJ17" s="9"/>
      <c r="HK17" s="9"/>
      <c r="HL17" s="160"/>
      <c r="HM17" s="160"/>
      <c r="HN17" s="160"/>
      <c r="HO17" s="160"/>
      <c r="HP17" s="160"/>
      <c r="HQ17" s="160"/>
      <c r="HR17" s="9"/>
      <c r="HS17" s="9"/>
      <c r="HT17" s="9"/>
      <c r="HU17" s="9"/>
      <c r="HV17" s="9"/>
      <c r="HW17" s="9"/>
      <c r="HX17" s="160"/>
      <c r="HY17" s="160"/>
      <c r="HZ17" s="160"/>
      <c r="IA17" s="160"/>
      <c r="IB17" s="160"/>
      <c r="IC17" s="160"/>
      <c r="ID17" s="9"/>
      <c r="IE17" s="9"/>
      <c r="IF17" s="9"/>
      <c r="IG17" s="9"/>
      <c r="IH17" s="9"/>
      <c r="II17" s="9"/>
      <c r="IJ17" s="160"/>
      <c r="IK17" s="160"/>
      <c r="IL17" s="160"/>
      <c r="IM17" s="160"/>
      <c r="IN17" s="160"/>
      <c r="IO17" s="169"/>
      <c r="IP17" s="13"/>
      <c r="IQ17" s="13"/>
      <c r="IR17" s="13"/>
      <c r="IS17" s="13"/>
      <c r="IT17" s="13"/>
      <c r="IU17" s="13"/>
      <c r="IV17" s="194"/>
    </row>
    <row r="18" spans="1:256" s="1" customFormat="1" ht="12.75" customHeight="1" hidden="1">
      <c r="A18" s="200"/>
      <c r="B18" s="75"/>
      <c r="C18" s="99">
        <f t="shared" si="0"/>
        <v>0</v>
      </c>
      <c r="D18" s="170">
        <f t="shared" si="3"/>
        <v>0</v>
      </c>
      <c r="E18" s="171">
        <f t="shared" si="4"/>
        <v>0</v>
      </c>
      <c r="F18" s="171">
        <f t="shared" si="5"/>
        <v>0</v>
      </c>
      <c r="G18" s="171">
        <f t="shared" si="6"/>
        <v>0</v>
      </c>
      <c r="H18" s="171">
        <f t="shared" si="7"/>
        <v>0</v>
      </c>
      <c r="I18" s="171">
        <f t="shared" si="8"/>
        <v>0</v>
      </c>
      <c r="J18" s="101"/>
      <c r="K18" s="68"/>
      <c r="L18" s="68"/>
      <c r="M18" s="68"/>
      <c r="N18" s="68"/>
      <c r="O18" s="68"/>
      <c r="P18" s="144"/>
      <c r="Q18" s="144"/>
      <c r="R18" s="144"/>
      <c r="S18" s="144"/>
      <c r="T18" s="144"/>
      <c r="U18" s="144"/>
      <c r="V18" s="68"/>
      <c r="W18" s="68"/>
      <c r="X18" s="68"/>
      <c r="Y18" s="68"/>
      <c r="Z18" s="68"/>
      <c r="AA18" s="68"/>
      <c r="AB18" s="144"/>
      <c r="AC18" s="144"/>
      <c r="AD18" s="144"/>
      <c r="AE18" s="144"/>
      <c r="AF18" s="144"/>
      <c r="AG18" s="144"/>
      <c r="AH18" s="68"/>
      <c r="AI18" s="68"/>
      <c r="AJ18" s="68"/>
      <c r="AK18" s="68"/>
      <c r="AL18" s="68"/>
      <c r="AM18" s="68"/>
      <c r="AN18" s="144"/>
      <c r="AO18" s="144"/>
      <c r="AP18" s="144"/>
      <c r="AQ18" s="144"/>
      <c r="AR18" s="144"/>
      <c r="AS18" s="144"/>
      <c r="AT18" s="68"/>
      <c r="AU18" s="68"/>
      <c r="AV18" s="68"/>
      <c r="AW18" s="68"/>
      <c r="AX18" s="68"/>
      <c r="AY18" s="68"/>
      <c r="AZ18" s="144"/>
      <c r="BA18" s="144"/>
      <c r="BB18" s="144"/>
      <c r="BC18" s="144"/>
      <c r="BD18" s="160"/>
      <c r="BE18" s="160"/>
      <c r="BF18" s="9"/>
      <c r="BG18" s="9"/>
      <c r="BH18" s="9"/>
      <c r="BI18" s="9"/>
      <c r="BJ18" s="9"/>
      <c r="BK18" s="9"/>
      <c r="BL18" s="160"/>
      <c r="BM18" s="160"/>
      <c r="BN18" s="160"/>
      <c r="BO18" s="160"/>
      <c r="BP18" s="160"/>
      <c r="BQ18" s="160"/>
      <c r="BR18" s="9"/>
      <c r="BS18" s="9"/>
      <c r="BT18" s="9"/>
      <c r="BU18" s="9"/>
      <c r="BV18" s="9"/>
      <c r="BW18" s="9"/>
      <c r="BX18" s="160"/>
      <c r="BY18" s="160"/>
      <c r="BZ18" s="160"/>
      <c r="CA18" s="160"/>
      <c r="CB18" s="160"/>
      <c r="CC18" s="164"/>
      <c r="CD18" s="9"/>
      <c r="CE18" s="9"/>
      <c r="CF18" s="9"/>
      <c r="CG18" s="9"/>
      <c r="CH18" s="9"/>
      <c r="CI18" s="9"/>
      <c r="CJ18" s="160"/>
      <c r="CK18" s="160"/>
      <c r="CL18" s="160"/>
      <c r="CM18" s="160"/>
      <c r="CN18" s="160"/>
      <c r="CO18" s="160"/>
      <c r="CP18" s="9"/>
      <c r="CQ18" s="9"/>
      <c r="CR18" s="9"/>
      <c r="CS18" s="9"/>
      <c r="CT18" s="9"/>
      <c r="CU18" s="9"/>
      <c r="CV18" s="160"/>
      <c r="CW18" s="160"/>
      <c r="CX18" s="160"/>
      <c r="CY18" s="160"/>
      <c r="CZ18" s="160"/>
      <c r="DA18" s="160"/>
      <c r="DB18" s="9"/>
      <c r="DC18" s="9"/>
      <c r="DD18" s="9"/>
      <c r="DE18" s="9"/>
      <c r="DF18" s="9"/>
      <c r="DG18" s="9"/>
      <c r="DH18" s="160"/>
      <c r="DI18" s="160"/>
      <c r="DJ18" s="160"/>
      <c r="DK18" s="160"/>
      <c r="DL18" s="160"/>
      <c r="DM18" s="160"/>
      <c r="DN18" s="9"/>
      <c r="DO18" s="9"/>
      <c r="DP18" s="9"/>
      <c r="DQ18" s="9"/>
      <c r="DR18" s="9"/>
      <c r="DS18" s="9"/>
      <c r="DT18" s="160"/>
      <c r="DU18" s="160"/>
      <c r="DV18" s="160"/>
      <c r="DW18" s="160"/>
      <c r="DX18" s="160"/>
      <c r="DY18" s="160"/>
      <c r="DZ18" s="9"/>
      <c r="EA18" s="9"/>
      <c r="EB18" s="9"/>
      <c r="EC18" s="9"/>
      <c r="ED18" s="9"/>
      <c r="EE18" s="9"/>
      <c r="EF18" s="160"/>
      <c r="EG18" s="160"/>
      <c r="EH18" s="160"/>
      <c r="EI18" s="160"/>
      <c r="EJ18" s="160"/>
      <c r="EK18" s="160"/>
      <c r="EL18" s="9"/>
      <c r="EM18" s="9"/>
      <c r="EN18" s="9"/>
      <c r="EO18" s="9"/>
      <c r="EP18" s="9"/>
      <c r="EQ18" s="9"/>
      <c r="ER18" s="160"/>
      <c r="ES18" s="160"/>
      <c r="ET18" s="160"/>
      <c r="EU18" s="160"/>
      <c r="EV18" s="160"/>
      <c r="EW18" s="160"/>
      <c r="EX18" s="9"/>
      <c r="EY18" s="9"/>
      <c r="EZ18" s="9"/>
      <c r="FA18" s="9"/>
      <c r="FB18" s="9"/>
      <c r="FC18" s="9"/>
      <c r="FD18" s="160"/>
      <c r="FE18" s="160"/>
      <c r="FF18" s="160"/>
      <c r="FG18" s="160"/>
      <c r="FH18" s="160"/>
      <c r="FI18" s="160"/>
      <c r="FJ18" s="9"/>
      <c r="FK18" s="9"/>
      <c r="FL18" s="9"/>
      <c r="FM18" s="9"/>
      <c r="FN18" s="9"/>
      <c r="FO18" s="9"/>
      <c r="FP18" s="160"/>
      <c r="FQ18" s="160"/>
      <c r="FR18" s="160"/>
      <c r="FS18" s="160"/>
      <c r="FT18" s="160"/>
      <c r="FU18" s="160"/>
      <c r="FV18" s="9"/>
      <c r="FW18" s="9"/>
      <c r="FX18" s="9"/>
      <c r="FY18" s="9"/>
      <c r="FZ18" s="9"/>
      <c r="GA18" s="9"/>
      <c r="GB18" s="160"/>
      <c r="GC18" s="160"/>
      <c r="GD18" s="160"/>
      <c r="GE18" s="160"/>
      <c r="GF18" s="160"/>
      <c r="GG18" s="160"/>
      <c r="GH18" s="9"/>
      <c r="GI18" s="9"/>
      <c r="GJ18" s="9"/>
      <c r="GK18" s="9"/>
      <c r="GL18" s="9"/>
      <c r="GM18" s="9"/>
      <c r="GN18" s="160"/>
      <c r="GO18" s="160"/>
      <c r="GP18" s="160"/>
      <c r="GQ18" s="160"/>
      <c r="GR18" s="160"/>
      <c r="GS18" s="160"/>
      <c r="GT18" s="9"/>
      <c r="GU18" s="9"/>
      <c r="GV18" s="9"/>
      <c r="GW18" s="9"/>
      <c r="GX18" s="9"/>
      <c r="GY18" s="9"/>
      <c r="GZ18" s="160"/>
      <c r="HA18" s="160"/>
      <c r="HB18" s="160"/>
      <c r="HC18" s="160"/>
      <c r="HD18" s="160"/>
      <c r="HE18" s="160"/>
      <c r="HF18" s="9"/>
      <c r="HG18" s="9"/>
      <c r="HH18" s="9"/>
      <c r="HI18" s="9"/>
      <c r="HJ18" s="9"/>
      <c r="HK18" s="9"/>
      <c r="HL18" s="160"/>
      <c r="HM18" s="160"/>
      <c r="HN18" s="160"/>
      <c r="HO18" s="160"/>
      <c r="HP18" s="160"/>
      <c r="HQ18" s="160"/>
      <c r="HR18" s="9"/>
      <c r="HS18" s="9"/>
      <c r="HT18" s="9"/>
      <c r="HU18" s="9"/>
      <c r="HV18" s="9"/>
      <c r="HW18" s="9"/>
      <c r="HX18" s="160"/>
      <c r="HY18" s="160"/>
      <c r="HZ18" s="160"/>
      <c r="IA18" s="160"/>
      <c r="IB18" s="160"/>
      <c r="IC18" s="160"/>
      <c r="ID18" s="9"/>
      <c r="IE18" s="9"/>
      <c r="IF18" s="9"/>
      <c r="IG18" s="9"/>
      <c r="IH18" s="9"/>
      <c r="II18" s="9"/>
      <c r="IJ18" s="160"/>
      <c r="IK18" s="160"/>
      <c r="IL18" s="160"/>
      <c r="IM18" s="160"/>
      <c r="IN18" s="160"/>
      <c r="IO18" s="169"/>
      <c r="IP18" s="13"/>
      <c r="IQ18" s="13"/>
      <c r="IR18" s="13"/>
      <c r="IS18" s="13"/>
      <c r="IT18" s="13"/>
      <c r="IU18" s="13"/>
      <c r="IV18" s="194"/>
    </row>
    <row r="19" spans="1:256" s="1" customFormat="1" ht="12.75" customHeight="1" hidden="1">
      <c r="A19" s="200"/>
      <c r="B19" s="75"/>
      <c r="C19" s="99">
        <f t="shared" si="0"/>
        <v>0</v>
      </c>
      <c r="D19" s="170">
        <f t="shared" si="3"/>
        <v>0</v>
      </c>
      <c r="E19" s="171">
        <f t="shared" si="4"/>
        <v>0</v>
      </c>
      <c r="F19" s="171">
        <f t="shared" si="5"/>
        <v>0</v>
      </c>
      <c r="G19" s="171">
        <f t="shared" si="6"/>
        <v>0</v>
      </c>
      <c r="H19" s="171">
        <f t="shared" si="7"/>
        <v>0</v>
      </c>
      <c r="I19" s="171">
        <f t="shared" si="8"/>
        <v>0</v>
      </c>
      <c r="J19" s="101"/>
      <c r="K19" s="68"/>
      <c r="L19" s="68"/>
      <c r="M19" s="68"/>
      <c r="N19" s="68"/>
      <c r="O19" s="68"/>
      <c r="P19" s="144"/>
      <c r="Q19" s="144"/>
      <c r="R19" s="144"/>
      <c r="S19" s="144"/>
      <c r="T19" s="144"/>
      <c r="U19" s="144"/>
      <c r="V19" s="68"/>
      <c r="W19" s="68"/>
      <c r="X19" s="68"/>
      <c r="Y19" s="68"/>
      <c r="Z19" s="68"/>
      <c r="AA19" s="68"/>
      <c r="AB19" s="144"/>
      <c r="AC19" s="144"/>
      <c r="AD19" s="144"/>
      <c r="AE19" s="144"/>
      <c r="AF19" s="144"/>
      <c r="AG19" s="144"/>
      <c r="AH19" s="68"/>
      <c r="AI19" s="68"/>
      <c r="AJ19" s="68"/>
      <c r="AK19" s="68"/>
      <c r="AL19" s="68"/>
      <c r="AM19" s="68"/>
      <c r="AN19" s="144"/>
      <c r="AO19" s="144"/>
      <c r="AP19" s="144"/>
      <c r="AQ19" s="144"/>
      <c r="AR19" s="144"/>
      <c r="AS19" s="144"/>
      <c r="AT19" s="68"/>
      <c r="AU19" s="68"/>
      <c r="AV19" s="68"/>
      <c r="AW19" s="68"/>
      <c r="AX19" s="68"/>
      <c r="AY19" s="68"/>
      <c r="AZ19" s="144"/>
      <c r="BA19" s="144"/>
      <c r="BB19" s="144"/>
      <c r="BC19" s="144"/>
      <c r="BD19" s="160"/>
      <c r="BE19" s="160"/>
      <c r="BF19" s="9"/>
      <c r="BG19" s="9"/>
      <c r="BH19" s="9"/>
      <c r="BI19" s="9"/>
      <c r="BJ19" s="9"/>
      <c r="BK19" s="9"/>
      <c r="BL19" s="160"/>
      <c r="BM19" s="160"/>
      <c r="BN19" s="160"/>
      <c r="BO19" s="160"/>
      <c r="BP19" s="160"/>
      <c r="BQ19" s="160"/>
      <c r="BR19" s="9"/>
      <c r="BS19" s="9"/>
      <c r="BT19" s="9"/>
      <c r="BU19" s="9"/>
      <c r="BV19" s="9"/>
      <c r="BW19" s="9"/>
      <c r="BX19" s="160"/>
      <c r="BY19" s="160"/>
      <c r="BZ19" s="160"/>
      <c r="CA19" s="160"/>
      <c r="CB19" s="160"/>
      <c r="CC19" s="164"/>
      <c r="CD19" s="9"/>
      <c r="CE19" s="9"/>
      <c r="CF19" s="9"/>
      <c r="CG19" s="9"/>
      <c r="CH19" s="9"/>
      <c r="CI19" s="9"/>
      <c r="CJ19" s="160"/>
      <c r="CK19" s="160"/>
      <c r="CL19" s="160"/>
      <c r="CM19" s="160"/>
      <c r="CN19" s="160"/>
      <c r="CO19" s="160"/>
      <c r="CP19" s="9"/>
      <c r="CQ19" s="9"/>
      <c r="CR19" s="9"/>
      <c r="CS19" s="9"/>
      <c r="CT19" s="9"/>
      <c r="CU19" s="9"/>
      <c r="CV19" s="160"/>
      <c r="CW19" s="160"/>
      <c r="CX19" s="160"/>
      <c r="CY19" s="160"/>
      <c r="CZ19" s="160"/>
      <c r="DA19" s="160"/>
      <c r="DB19" s="9"/>
      <c r="DC19" s="9"/>
      <c r="DD19" s="9"/>
      <c r="DE19" s="9"/>
      <c r="DF19" s="9"/>
      <c r="DG19" s="9"/>
      <c r="DH19" s="160"/>
      <c r="DI19" s="160"/>
      <c r="DJ19" s="160"/>
      <c r="DK19" s="160"/>
      <c r="DL19" s="160"/>
      <c r="DM19" s="160"/>
      <c r="DN19" s="9"/>
      <c r="DO19" s="9"/>
      <c r="DP19" s="9"/>
      <c r="DQ19" s="9"/>
      <c r="DR19" s="9"/>
      <c r="DS19" s="9"/>
      <c r="DT19" s="160"/>
      <c r="DU19" s="160"/>
      <c r="DV19" s="160"/>
      <c r="DW19" s="160"/>
      <c r="DX19" s="160"/>
      <c r="DY19" s="160"/>
      <c r="DZ19" s="9"/>
      <c r="EA19" s="9"/>
      <c r="EB19" s="9"/>
      <c r="EC19" s="9"/>
      <c r="ED19" s="9"/>
      <c r="EE19" s="9"/>
      <c r="EF19" s="160"/>
      <c r="EG19" s="160"/>
      <c r="EH19" s="160"/>
      <c r="EI19" s="160"/>
      <c r="EJ19" s="160"/>
      <c r="EK19" s="160"/>
      <c r="EL19" s="9"/>
      <c r="EM19" s="9"/>
      <c r="EN19" s="9"/>
      <c r="EO19" s="9"/>
      <c r="EP19" s="9"/>
      <c r="EQ19" s="9"/>
      <c r="ER19" s="160"/>
      <c r="ES19" s="160"/>
      <c r="ET19" s="160"/>
      <c r="EU19" s="160"/>
      <c r="EV19" s="160"/>
      <c r="EW19" s="160"/>
      <c r="EX19" s="9"/>
      <c r="EY19" s="9"/>
      <c r="EZ19" s="9"/>
      <c r="FA19" s="9"/>
      <c r="FB19" s="9"/>
      <c r="FC19" s="9"/>
      <c r="FD19" s="160"/>
      <c r="FE19" s="160"/>
      <c r="FF19" s="160"/>
      <c r="FG19" s="160"/>
      <c r="FH19" s="160"/>
      <c r="FI19" s="160"/>
      <c r="FJ19" s="9"/>
      <c r="FK19" s="9"/>
      <c r="FL19" s="9"/>
      <c r="FM19" s="9"/>
      <c r="FN19" s="9"/>
      <c r="FO19" s="9"/>
      <c r="FP19" s="160"/>
      <c r="FQ19" s="160"/>
      <c r="FR19" s="160"/>
      <c r="FS19" s="160"/>
      <c r="FT19" s="160"/>
      <c r="FU19" s="160"/>
      <c r="FV19" s="9"/>
      <c r="FW19" s="9"/>
      <c r="FX19" s="9"/>
      <c r="FY19" s="9"/>
      <c r="FZ19" s="9"/>
      <c r="GA19" s="9"/>
      <c r="GB19" s="160"/>
      <c r="GC19" s="160"/>
      <c r="GD19" s="160"/>
      <c r="GE19" s="160"/>
      <c r="GF19" s="160"/>
      <c r="GG19" s="160"/>
      <c r="GH19" s="9"/>
      <c r="GI19" s="9"/>
      <c r="GJ19" s="9"/>
      <c r="GK19" s="9"/>
      <c r="GL19" s="9"/>
      <c r="GM19" s="9"/>
      <c r="GN19" s="160"/>
      <c r="GO19" s="160"/>
      <c r="GP19" s="160"/>
      <c r="GQ19" s="160"/>
      <c r="GR19" s="160"/>
      <c r="GS19" s="160"/>
      <c r="GT19" s="9"/>
      <c r="GU19" s="9"/>
      <c r="GV19" s="9"/>
      <c r="GW19" s="9"/>
      <c r="GX19" s="9"/>
      <c r="GY19" s="9"/>
      <c r="GZ19" s="160"/>
      <c r="HA19" s="160"/>
      <c r="HB19" s="160"/>
      <c r="HC19" s="160"/>
      <c r="HD19" s="160"/>
      <c r="HE19" s="160"/>
      <c r="HF19" s="9"/>
      <c r="HG19" s="9"/>
      <c r="HH19" s="9"/>
      <c r="HI19" s="9"/>
      <c r="HJ19" s="9"/>
      <c r="HK19" s="9"/>
      <c r="HL19" s="160"/>
      <c r="HM19" s="160"/>
      <c r="HN19" s="160"/>
      <c r="HO19" s="160"/>
      <c r="HP19" s="160"/>
      <c r="HQ19" s="160"/>
      <c r="HR19" s="9"/>
      <c r="HS19" s="9"/>
      <c r="HT19" s="9"/>
      <c r="HU19" s="9"/>
      <c r="HV19" s="9"/>
      <c r="HW19" s="9"/>
      <c r="HX19" s="160"/>
      <c r="HY19" s="160"/>
      <c r="HZ19" s="160"/>
      <c r="IA19" s="160"/>
      <c r="IB19" s="160"/>
      <c r="IC19" s="160"/>
      <c r="ID19" s="9"/>
      <c r="IE19" s="9"/>
      <c r="IF19" s="9"/>
      <c r="IG19" s="9"/>
      <c r="IH19" s="9"/>
      <c r="II19" s="9"/>
      <c r="IJ19" s="160"/>
      <c r="IK19" s="160"/>
      <c r="IL19" s="160"/>
      <c r="IM19" s="160"/>
      <c r="IN19" s="160"/>
      <c r="IO19" s="169"/>
      <c r="IP19" s="13"/>
      <c r="IQ19" s="13"/>
      <c r="IR19" s="13"/>
      <c r="IS19" s="13"/>
      <c r="IT19" s="13"/>
      <c r="IU19" s="13"/>
      <c r="IV19" s="194"/>
    </row>
    <row r="20" spans="1:256" s="1" customFormat="1" ht="12.75" customHeight="1">
      <c r="A20" s="201" t="s">
        <v>93</v>
      </c>
      <c r="B20" s="75"/>
      <c r="C20" s="99">
        <f t="shared" si="0"/>
        <v>1</v>
      </c>
      <c r="D20" s="170">
        <f aca="true" t="shared" si="9" ref="D20:I20">J20+P20+V20+AB20+AH20+AN20+AT20+AZ20+BF20+BL20+BR20+BX20+CD20+CJ20+CP20+CV20+DB20+DH20+DN20+DT20+DZ20+EF20+EL20+ER20+EX20+FD20+FJ20+FP20+FV20+GB20+GH20+GN20+GT20+GZ20+HF20+HL20+HR20+HX20+ID20+IJ20+J82+P82+V82+AB82+AH82+AN82</f>
        <v>1</v>
      </c>
      <c r="E20" s="170">
        <f t="shared" si="9"/>
        <v>0</v>
      </c>
      <c r="F20" s="170">
        <f t="shared" si="9"/>
        <v>0</v>
      </c>
      <c r="G20" s="170">
        <f t="shared" si="9"/>
        <v>0</v>
      </c>
      <c r="H20" s="170">
        <f t="shared" si="9"/>
        <v>0</v>
      </c>
      <c r="I20" s="170">
        <f t="shared" si="9"/>
        <v>0</v>
      </c>
      <c r="J20" s="101"/>
      <c r="K20" s="68"/>
      <c r="L20" s="68"/>
      <c r="M20" s="68"/>
      <c r="N20" s="68"/>
      <c r="O20" s="68"/>
      <c r="P20" s="144"/>
      <c r="Q20" s="144"/>
      <c r="R20" s="144"/>
      <c r="S20" s="144"/>
      <c r="T20" s="144"/>
      <c r="U20" s="144"/>
      <c r="V20" s="68"/>
      <c r="W20" s="68"/>
      <c r="X20" s="68"/>
      <c r="Y20" s="68"/>
      <c r="Z20" s="68"/>
      <c r="AA20" s="68"/>
      <c r="AB20" s="144"/>
      <c r="AC20" s="144"/>
      <c r="AD20" s="144"/>
      <c r="AE20" s="144"/>
      <c r="AF20" s="144"/>
      <c r="AG20" s="144"/>
      <c r="AH20" s="68"/>
      <c r="AI20" s="68"/>
      <c r="AJ20" s="68"/>
      <c r="AK20" s="68"/>
      <c r="AL20" s="68"/>
      <c r="AM20" s="68"/>
      <c r="AN20" s="144"/>
      <c r="AO20" s="144"/>
      <c r="AP20" s="144"/>
      <c r="AQ20" s="144"/>
      <c r="AR20" s="144"/>
      <c r="AS20" s="144"/>
      <c r="AT20" s="68"/>
      <c r="AU20" s="68"/>
      <c r="AV20" s="68"/>
      <c r="AW20" s="68"/>
      <c r="AX20" s="68"/>
      <c r="AY20" s="68"/>
      <c r="AZ20" s="144"/>
      <c r="BA20" s="144"/>
      <c r="BB20" s="144"/>
      <c r="BC20" s="144"/>
      <c r="BD20" s="160"/>
      <c r="BE20" s="160"/>
      <c r="BF20" s="9"/>
      <c r="BG20" s="9"/>
      <c r="BH20" s="9"/>
      <c r="BI20" s="9"/>
      <c r="BJ20" s="9"/>
      <c r="BK20" s="9"/>
      <c r="BL20" s="160">
        <v>1</v>
      </c>
      <c r="BM20" s="160"/>
      <c r="BN20" s="160"/>
      <c r="BO20" s="160"/>
      <c r="BP20" s="160"/>
      <c r="BQ20" s="160"/>
      <c r="BR20" s="9"/>
      <c r="BS20" s="9"/>
      <c r="BT20" s="9"/>
      <c r="BU20" s="9"/>
      <c r="BV20" s="9"/>
      <c r="BW20" s="9"/>
      <c r="BX20" s="160"/>
      <c r="BY20" s="160"/>
      <c r="BZ20" s="160"/>
      <c r="CA20" s="160"/>
      <c r="CB20" s="160"/>
      <c r="CC20" s="164"/>
      <c r="CD20" s="9"/>
      <c r="CE20" s="9"/>
      <c r="CF20" s="9"/>
      <c r="CG20" s="9"/>
      <c r="CH20" s="9"/>
      <c r="CI20" s="9"/>
      <c r="CJ20" s="160"/>
      <c r="CK20" s="160"/>
      <c r="CL20" s="160"/>
      <c r="CM20" s="160"/>
      <c r="CN20" s="160"/>
      <c r="CO20" s="160"/>
      <c r="CP20" s="9"/>
      <c r="CQ20" s="9"/>
      <c r="CR20" s="9"/>
      <c r="CS20" s="9"/>
      <c r="CT20" s="9"/>
      <c r="CU20" s="9"/>
      <c r="CV20" s="160"/>
      <c r="CW20" s="160"/>
      <c r="CX20" s="160"/>
      <c r="CY20" s="160"/>
      <c r="CZ20" s="160"/>
      <c r="DA20" s="160"/>
      <c r="DB20" s="9"/>
      <c r="DC20" s="9"/>
      <c r="DD20" s="9"/>
      <c r="DE20" s="9"/>
      <c r="DF20" s="9"/>
      <c r="DG20" s="9"/>
      <c r="DH20" s="160"/>
      <c r="DI20" s="160"/>
      <c r="DJ20" s="160"/>
      <c r="DK20" s="160"/>
      <c r="DL20" s="160"/>
      <c r="DM20" s="160"/>
      <c r="DN20" s="9"/>
      <c r="DO20" s="9"/>
      <c r="DP20" s="9"/>
      <c r="DQ20" s="9"/>
      <c r="DR20" s="9"/>
      <c r="DS20" s="9"/>
      <c r="DT20" s="160"/>
      <c r="DU20" s="160"/>
      <c r="DV20" s="160"/>
      <c r="DW20" s="160"/>
      <c r="DX20" s="160"/>
      <c r="DY20" s="160"/>
      <c r="DZ20" s="9"/>
      <c r="EA20" s="9"/>
      <c r="EB20" s="9"/>
      <c r="EC20" s="9"/>
      <c r="ED20" s="9"/>
      <c r="EE20" s="9"/>
      <c r="EF20" s="160"/>
      <c r="EG20" s="160"/>
      <c r="EH20" s="160"/>
      <c r="EI20" s="160"/>
      <c r="EJ20" s="160"/>
      <c r="EK20" s="160"/>
      <c r="EL20" s="9"/>
      <c r="EM20" s="9"/>
      <c r="EN20" s="9"/>
      <c r="EO20" s="9"/>
      <c r="EP20" s="9"/>
      <c r="EQ20" s="9"/>
      <c r="ER20" s="160"/>
      <c r="ES20" s="160"/>
      <c r="ET20" s="160"/>
      <c r="EU20" s="160"/>
      <c r="EV20" s="160"/>
      <c r="EW20" s="160"/>
      <c r="EX20" s="9"/>
      <c r="EY20" s="9"/>
      <c r="EZ20" s="9"/>
      <c r="FA20" s="9"/>
      <c r="FB20" s="9"/>
      <c r="FC20" s="9"/>
      <c r="FD20" s="160"/>
      <c r="FE20" s="160"/>
      <c r="FF20" s="160"/>
      <c r="FG20" s="160"/>
      <c r="FH20" s="160"/>
      <c r="FI20" s="160"/>
      <c r="FJ20" s="9"/>
      <c r="FK20" s="9"/>
      <c r="FL20" s="9"/>
      <c r="FM20" s="9"/>
      <c r="FN20" s="9"/>
      <c r="FO20" s="9"/>
      <c r="FP20" s="160"/>
      <c r="FQ20" s="160"/>
      <c r="FR20" s="160"/>
      <c r="FS20" s="160"/>
      <c r="FT20" s="160"/>
      <c r="FU20" s="160"/>
      <c r="FV20" s="9"/>
      <c r="FW20" s="9"/>
      <c r="FX20" s="9"/>
      <c r="FY20" s="9"/>
      <c r="FZ20" s="9"/>
      <c r="GA20" s="9"/>
      <c r="GB20" s="160"/>
      <c r="GC20" s="160"/>
      <c r="GD20" s="160"/>
      <c r="GE20" s="160"/>
      <c r="GF20" s="160"/>
      <c r="GG20" s="160"/>
      <c r="GH20" s="9"/>
      <c r="GI20" s="9"/>
      <c r="GJ20" s="9"/>
      <c r="GK20" s="9"/>
      <c r="GL20" s="9"/>
      <c r="GM20" s="9"/>
      <c r="GN20" s="160"/>
      <c r="GO20" s="160"/>
      <c r="GP20" s="160"/>
      <c r="GQ20" s="160"/>
      <c r="GR20" s="160"/>
      <c r="GS20" s="160"/>
      <c r="GT20" s="9"/>
      <c r="GU20" s="9"/>
      <c r="GV20" s="9"/>
      <c r="GW20" s="9"/>
      <c r="GX20" s="9"/>
      <c r="GY20" s="9"/>
      <c r="GZ20" s="160"/>
      <c r="HA20" s="160"/>
      <c r="HB20" s="160"/>
      <c r="HC20" s="160"/>
      <c r="HD20" s="160"/>
      <c r="HE20" s="160"/>
      <c r="HF20" s="9"/>
      <c r="HG20" s="9"/>
      <c r="HH20" s="9"/>
      <c r="HI20" s="9"/>
      <c r="HJ20" s="9"/>
      <c r="HK20" s="9"/>
      <c r="HL20" s="160"/>
      <c r="HM20" s="160"/>
      <c r="HN20" s="160"/>
      <c r="HO20" s="160"/>
      <c r="HP20" s="160"/>
      <c r="HQ20" s="160"/>
      <c r="HR20" s="9"/>
      <c r="HS20" s="9"/>
      <c r="HT20" s="9"/>
      <c r="HU20" s="9"/>
      <c r="HV20" s="9"/>
      <c r="HW20" s="9"/>
      <c r="HX20" s="160"/>
      <c r="HY20" s="160"/>
      <c r="HZ20" s="160"/>
      <c r="IA20" s="160"/>
      <c r="IB20" s="160"/>
      <c r="IC20" s="160"/>
      <c r="ID20" s="9"/>
      <c r="IE20" s="9"/>
      <c r="IF20" s="9"/>
      <c r="IG20" s="9"/>
      <c r="IH20" s="9"/>
      <c r="II20" s="9"/>
      <c r="IJ20" s="160"/>
      <c r="IK20" s="160"/>
      <c r="IL20" s="160"/>
      <c r="IM20" s="160"/>
      <c r="IN20" s="160"/>
      <c r="IO20" s="169"/>
      <c r="IP20" s="13"/>
      <c r="IQ20" s="13"/>
      <c r="IR20" s="13"/>
      <c r="IS20" s="13"/>
      <c r="IT20" s="13"/>
      <c r="IU20" s="13"/>
      <c r="IV20" s="194"/>
    </row>
    <row r="21" spans="1:256" s="1" customFormat="1" ht="12.75" customHeight="1">
      <c r="A21" s="201" t="s">
        <v>62</v>
      </c>
      <c r="B21" s="75"/>
      <c r="C21" s="99">
        <f t="shared" si="0"/>
        <v>11</v>
      </c>
      <c r="D21" s="170">
        <f aca="true" t="shared" si="10" ref="D21:D40">J21+P21+V21+AB21+AH21+AN21+AT21+AZ21+BF21+BL21+BR21+BX21+CD21+CJ21+CP21+CV21+DB21+DH21+DN21+DT21+DZ21+EF21+EL21+ER21+EX21+FD21+FJ21+FP21+FV21+GB21+GH21+GN21+GT21+GZ21+HF21+HL21+HR21+HX21+ID21+IJ21+J83+P83+V83+AB83+AH83+AN83</f>
        <v>0</v>
      </c>
      <c r="E21" s="170">
        <f aca="true" t="shared" si="11" ref="E21:E40">K21+Q21+W21+AC21+AI21+AO21+AU21+BA21+BG21+BM21+BS21+BY21+CE21+CK21+CQ21+CW21+DC21+DI21+DO21+DU21+EA21+EG21+EM21+ES21+EY21+FE21+FK21+FQ21+FW21+GC21+GI21+GO21+GU21+HA21+HG21+HM21+HS21+HY21+IE21+IK21+K83+Q83+W83+AC83+AI83+AO83</f>
        <v>2</v>
      </c>
      <c r="F21" s="170">
        <f aca="true" t="shared" si="12" ref="F21:F40">L21+R21+X21+AD21+AJ21+AP21+AV21+BB21+BH21+BN21+BT21+BZ21+CF21+CL21+CR21+CX21+DD21+DJ21+DP21+DV21+EB21+EH21+EN21+ET21+EZ21+FF21+FL21+FR21+FX21+GD21+GJ21+GP21+GV21+HB21+HH21+HN21+HT21+HZ21+IF21+IL21+L83+R83+X83+AD83+AJ83+AP83</f>
        <v>0</v>
      </c>
      <c r="G21" s="170">
        <f aca="true" t="shared" si="13" ref="G21:H36">M21+S21+Y21+AE21+AK21+AQ21+AW21+BC21+BI21+BO21+BU21+CA21+CG21+CM21+CS21+CY21+DE21+DK21+DQ21+DW21+EC21+EI21+EO21+EU21+FA21+FG21+FM21+FS21+FY21+GE21+GK21+GQ21+GW21+HC21+HI21+HO21+HU21+IA21+IG21+IM21+M83+S83+Y83+AE83+AK83+AQ83</f>
        <v>5</v>
      </c>
      <c r="H21" s="170">
        <f t="shared" si="13"/>
        <v>2</v>
      </c>
      <c r="I21" s="170">
        <f aca="true" t="shared" si="14" ref="I21:I40">O21+U21+AA21+AG21+AM21+AS21+AY21+BE21+BK21+BQ21+BW21+CC21+CI21+CO21+CU21+DA21+DG21+DM21+DS21+DY21+EE21+EK21+EQ21+EW21+FC21+FI21+FO21+FU21+GA21+GG21+GM21+GS21+GY21+HE21+HK21+HQ21+HW21+IC21+II21+IO21+O83+U83+AA83+AG83+AM83+AS83</f>
        <v>2</v>
      </c>
      <c r="J21" s="101"/>
      <c r="K21" s="68"/>
      <c r="L21" s="68"/>
      <c r="M21" s="68"/>
      <c r="N21" s="68"/>
      <c r="O21" s="68"/>
      <c r="P21" s="144"/>
      <c r="Q21" s="144"/>
      <c r="R21" s="144"/>
      <c r="S21" s="144"/>
      <c r="T21" s="144"/>
      <c r="U21" s="144"/>
      <c r="V21" s="68"/>
      <c r="W21" s="68"/>
      <c r="X21" s="68"/>
      <c r="Y21" s="68"/>
      <c r="Z21" s="68"/>
      <c r="AA21" s="68"/>
      <c r="AB21" s="144"/>
      <c r="AC21" s="144"/>
      <c r="AD21" s="144"/>
      <c r="AE21" s="144"/>
      <c r="AF21" s="144"/>
      <c r="AG21" s="144"/>
      <c r="AH21" s="68"/>
      <c r="AI21" s="68"/>
      <c r="AJ21" s="68"/>
      <c r="AK21" s="68"/>
      <c r="AL21" s="68"/>
      <c r="AM21" s="68"/>
      <c r="AN21" s="144"/>
      <c r="AO21" s="144"/>
      <c r="AP21" s="144"/>
      <c r="AQ21" s="144"/>
      <c r="AR21" s="144"/>
      <c r="AS21" s="144">
        <v>2</v>
      </c>
      <c r="AT21" s="68"/>
      <c r="AU21" s="68"/>
      <c r="AV21" s="68"/>
      <c r="AW21" s="68"/>
      <c r="AX21" s="68"/>
      <c r="AY21" s="68"/>
      <c r="AZ21" s="144"/>
      <c r="BA21" s="144"/>
      <c r="BB21" s="144"/>
      <c r="BC21" s="144"/>
      <c r="BD21" s="160"/>
      <c r="BE21" s="160"/>
      <c r="BF21" s="9"/>
      <c r="BG21" s="9"/>
      <c r="BH21" s="9"/>
      <c r="BI21" s="9"/>
      <c r="BJ21" s="9"/>
      <c r="BK21" s="9"/>
      <c r="BL21" s="160"/>
      <c r="BM21" s="160"/>
      <c r="BN21" s="160"/>
      <c r="BO21" s="160"/>
      <c r="BP21" s="160"/>
      <c r="BQ21" s="160"/>
      <c r="BR21" s="9"/>
      <c r="BS21" s="9"/>
      <c r="BT21" s="9"/>
      <c r="BU21" s="9"/>
      <c r="BV21" s="9"/>
      <c r="BW21" s="9"/>
      <c r="BX21" s="160"/>
      <c r="BY21" s="160"/>
      <c r="BZ21" s="160"/>
      <c r="CA21" s="160"/>
      <c r="CB21" s="160"/>
      <c r="CC21" s="164"/>
      <c r="CD21" s="9"/>
      <c r="CE21" s="9"/>
      <c r="CF21" s="9"/>
      <c r="CG21" s="9"/>
      <c r="CH21" s="9"/>
      <c r="CI21" s="9"/>
      <c r="CJ21" s="160"/>
      <c r="CK21" s="160"/>
      <c r="CL21" s="160"/>
      <c r="CM21" s="160"/>
      <c r="CN21" s="160"/>
      <c r="CO21" s="160"/>
      <c r="CP21" s="9"/>
      <c r="CQ21" s="9"/>
      <c r="CR21" s="9"/>
      <c r="CS21" s="9"/>
      <c r="CT21" s="9">
        <v>1</v>
      </c>
      <c r="CU21" s="9"/>
      <c r="CV21" s="160"/>
      <c r="CW21" s="160"/>
      <c r="CX21" s="160"/>
      <c r="CY21" s="160"/>
      <c r="CZ21" s="160"/>
      <c r="DA21" s="160"/>
      <c r="DB21" s="9"/>
      <c r="DC21" s="9"/>
      <c r="DD21" s="9"/>
      <c r="DE21" s="9"/>
      <c r="DF21" s="9"/>
      <c r="DG21" s="9"/>
      <c r="DH21" s="160"/>
      <c r="DI21" s="160"/>
      <c r="DJ21" s="160"/>
      <c r="DK21" s="160"/>
      <c r="DL21" s="160"/>
      <c r="DM21" s="160"/>
      <c r="DN21" s="9"/>
      <c r="DO21" s="9"/>
      <c r="DP21" s="9"/>
      <c r="DQ21" s="9"/>
      <c r="DR21" s="9"/>
      <c r="DS21" s="9"/>
      <c r="DT21" s="160"/>
      <c r="DU21" s="160"/>
      <c r="DV21" s="160"/>
      <c r="DW21" s="160"/>
      <c r="DX21" s="160"/>
      <c r="DY21" s="160"/>
      <c r="DZ21" s="9"/>
      <c r="EA21" s="9"/>
      <c r="EB21" s="9"/>
      <c r="EC21" s="9"/>
      <c r="ED21" s="9"/>
      <c r="EE21" s="9"/>
      <c r="EF21" s="160"/>
      <c r="EG21" s="160"/>
      <c r="EH21" s="160"/>
      <c r="EI21" s="160"/>
      <c r="EJ21" s="160"/>
      <c r="EK21" s="160"/>
      <c r="EL21" s="9"/>
      <c r="EM21" s="9"/>
      <c r="EN21" s="9"/>
      <c r="EO21" s="9"/>
      <c r="EP21" s="9"/>
      <c r="EQ21" s="9"/>
      <c r="ER21" s="160"/>
      <c r="ES21" s="160"/>
      <c r="ET21" s="160"/>
      <c r="EU21" s="160"/>
      <c r="EV21" s="160"/>
      <c r="EW21" s="160"/>
      <c r="EX21" s="9"/>
      <c r="EY21" s="9"/>
      <c r="EZ21" s="9"/>
      <c r="FA21" s="9">
        <v>1</v>
      </c>
      <c r="FB21" s="9"/>
      <c r="FC21" s="9"/>
      <c r="FD21" s="160"/>
      <c r="FE21" s="160"/>
      <c r="FF21" s="160"/>
      <c r="FG21" s="160">
        <v>1</v>
      </c>
      <c r="FH21" s="160"/>
      <c r="FI21" s="160"/>
      <c r="FJ21" s="9"/>
      <c r="FK21" s="9"/>
      <c r="FL21" s="9"/>
      <c r="FM21" s="9"/>
      <c r="FN21" s="9"/>
      <c r="FO21" s="9"/>
      <c r="FP21" s="160"/>
      <c r="FQ21" s="160"/>
      <c r="FR21" s="160"/>
      <c r="FS21" s="160"/>
      <c r="FT21" s="160"/>
      <c r="FU21" s="160"/>
      <c r="FV21" s="9"/>
      <c r="FW21" s="9"/>
      <c r="FX21" s="9"/>
      <c r="FY21" s="9"/>
      <c r="FZ21" s="9"/>
      <c r="GA21" s="9"/>
      <c r="GB21" s="160"/>
      <c r="GC21" s="160">
        <v>1</v>
      </c>
      <c r="GD21" s="160"/>
      <c r="GE21" s="160"/>
      <c r="GF21" s="160"/>
      <c r="GG21" s="160"/>
      <c r="GH21" s="9"/>
      <c r="GI21" s="9"/>
      <c r="GJ21" s="9"/>
      <c r="GK21" s="9"/>
      <c r="GL21" s="9"/>
      <c r="GM21" s="9"/>
      <c r="GN21" s="160"/>
      <c r="GO21" s="160"/>
      <c r="GP21" s="160"/>
      <c r="GQ21" s="160"/>
      <c r="GR21" s="160"/>
      <c r="GS21" s="160"/>
      <c r="GT21" s="9"/>
      <c r="GU21" s="9"/>
      <c r="GV21" s="9"/>
      <c r="GW21" s="9"/>
      <c r="GX21" s="9"/>
      <c r="GY21" s="9"/>
      <c r="GZ21" s="160"/>
      <c r="HA21" s="160"/>
      <c r="HB21" s="160"/>
      <c r="HC21" s="160"/>
      <c r="HD21" s="160"/>
      <c r="HE21" s="160"/>
      <c r="HF21" s="9"/>
      <c r="HG21" s="9"/>
      <c r="HH21" s="9"/>
      <c r="HI21" s="9">
        <v>1</v>
      </c>
      <c r="HJ21" s="9"/>
      <c r="HK21" s="9"/>
      <c r="HL21" s="160"/>
      <c r="HM21" s="160">
        <v>1</v>
      </c>
      <c r="HN21" s="160"/>
      <c r="HO21" s="160">
        <v>1</v>
      </c>
      <c r="HP21" s="160">
        <v>1</v>
      </c>
      <c r="HQ21" s="160"/>
      <c r="HR21" s="9"/>
      <c r="HS21" s="9"/>
      <c r="HT21" s="9"/>
      <c r="HU21" s="9"/>
      <c r="HV21" s="9"/>
      <c r="HW21" s="9"/>
      <c r="HX21" s="160"/>
      <c r="HY21" s="160"/>
      <c r="HZ21" s="160"/>
      <c r="IA21" s="160"/>
      <c r="IB21" s="160"/>
      <c r="IC21" s="160"/>
      <c r="ID21" s="9"/>
      <c r="IE21" s="9"/>
      <c r="IF21" s="9"/>
      <c r="IG21" s="9"/>
      <c r="IH21" s="9"/>
      <c r="II21" s="9"/>
      <c r="IJ21" s="160"/>
      <c r="IK21" s="160"/>
      <c r="IL21" s="160"/>
      <c r="IM21" s="160"/>
      <c r="IN21" s="160"/>
      <c r="IO21" s="169"/>
      <c r="IP21" s="13"/>
      <c r="IQ21" s="13"/>
      <c r="IR21" s="13"/>
      <c r="IS21" s="13"/>
      <c r="IT21" s="13"/>
      <c r="IU21" s="13"/>
      <c r="IV21" s="194"/>
    </row>
    <row r="22" spans="1:256" s="1" customFormat="1" ht="12.75">
      <c r="A22" s="201" t="s">
        <v>94</v>
      </c>
      <c r="B22" s="75"/>
      <c r="C22" s="99">
        <f t="shared" si="0"/>
        <v>0</v>
      </c>
      <c r="D22" s="170">
        <f t="shared" si="10"/>
        <v>0</v>
      </c>
      <c r="E22" s="170">
        <f t="shared" si="11"/>
        <v>0</v>
      </c>
      <c r="F22" s="170">
        <f t="shared" si="12"/>
        <v>0</v>
      </c>
      <c r="G22" s="170">
        <f t="shared" si="13"/>
        <v>0</v>
      </c>
      <c r="H22" s="170">
        <f aca="true" t="shared" si="15" ref="H22:H40">N22+T22+Z22+AF22+AL22+AR22+AX22+BD22+BJ22+BP22+BV22+CB22+CH22+CN22+CT22+CZ22+DF22+DL22+DR22+DX22+ED22+EJ22+EP22+EV22+FB22+FH22+FN22+FT22+FZ22+GF22+GL22+GR22+GX22+HD22+HJ22+HP22+HV22+IB22+IH22+IN22+N84+T84+Z84+AF84+AL84+AR84</f>
        <v>0</v>
      </c>
      <c r="I22" s="170">
        <f t="shared" si="14"/>
        <v>0</v>
      </c>
      <c r="J22" s="101"/>
      <c r="K22" s="68"/>
      <c r="L22" s="68"/>
      <c r="M22" s="68"/>
      <c r="N22" s="68"/>
      <c r="O22" s="68"/>
      <c r="P22" s="144"/>
      <c r="Q22" s="144"/>
      <c r="R22" s="144"/>
      <c r="S22" s="144"/>
      <c r="T22" s="144"/>
      <c r="U22" s="144"/>
      <c r="V22" s="68"/>
      <c r="W22" s="68"/>
      <c r="X22" s="68"/>
      <c r="Y22" s="68"/>
      <c r="Z22" s="68"/>
      <c r="AA22" s="68"/>
      <c r="AB22" s="144"/>
      <c r="AC22" s="144"/>
      <c r="AD22" s="144"/>
      <c r="AE22" s="144"/>
      <c r="AF22" s="144"/>
      <c r="AG22" s="144"/>
      <c r="AH22" s="68"/>
      <c r="AI22" s="68"/>
      <c r="AJ22" s="68"/>
      <c r="AK22" s="68"/>
      <c r="AL22" s="68"/>
      <c r="AM22" s="68"/>
      <c r="AN22" s="144"/>
      <c r="AO22" s="144"/>
      <c r="AP22" s="144"/>
      <c r="AQ22" s="144"/>
      <c r="AR22" s="144"/>
      <c r="AS22" s="144"/>
      <c r="AT22" s="68"/>
      <c r="AU22" s="68"/>
      <c r="AV22" s="68"/>
      <c r="AW22" s="68"/>
      <c r="AX22" s="68"/>
      <c r="AY22" s="68"/>
      <c r="AZ22" s="144"/>
      <c r="BA22" s="144"/>
      <c r="BB22" s="144"/>
      <c r="BC22" s="144"/>
      <c r="BD22" s="160"/>
      <c r="BE22" s="160"/>
      <c r="BF22" s="9"/>
      <c r="BG22" s="9"/>
      <c r="BH22" s="9"/>
      <c r="BI22" s="9"/>
      <c r="BJ22" s="9"/>
      <c r="BK22" s="9"/>
      <c r="BL22" s="160"/>
      <c r="BM22" s="160"/>
      <c r="BN22" s="160"/>
      <c r="BO22" s="160"/>
      <c r="BP22" s="160"/>
      <c r="BQ22" s="160"/>
      <c r="BR22" s="9"/>
      <c r="BS22" s="9"/>
      <c r="BT22" s="9"/>
      <c r="BU22" s="9"/>
      <c r="BV22" s="9"/>
      <c r="BW22" s="9"/>
      <c r="BX22" s="160"/>
      <c r="BY22" s="160"/>
      <c r="BZ22" s="160"/>
      <c r="CA22" s="160"/>
      <c r="CB22" s="160"/>
      <c r="CC22" s="164"/>
      <c r="CD22" s="9"/>
      <c r="CE22" s="9"/>
      <c r="CF22" s="9"/>
      <c r="CG22" s="9"/>
      <c r="CH22" s="9"/>
      <c r="CI22" s="9"/>
      <c r="CJ22" s="160"/>
      <c r="CK22" s="160"/>
      <c r="CL22" s="160"/>
      <c r="CM22" s="160"/>
      <c r="CN22" s="160"/>
      <c r="CO22" s="160"/>
      <c r="CP22" s="9"/>
      <c r="CQ22" s="9"/>
      <c r="CR22" s="9"/>
      <c r="CS22" s="9"/>
      <c r="CT22" s="9"/>
      <c r="CU22" s="9"/>
      <c r="CV22" s="160"/>
      <c r="CW22" s="160"/>
      <c r="CX22" s="160"/>
      <c r="CY22" s="160"/>
      <c r="CZ22" s="160"/>
      <c r="DA22" s="160"/>
      <c r="DB22" s="9"/>
      <c r="DC22" s="9"/>
      <c r="DD22" s="9"/>
      <c r="DE22" s="9"/>
      <c r="DF22" s="9"/>
      <c r="DG22" s="9"/>
      <c r="DH22" s="160"/>
      <c r="DI22" s="160"/>
      <c r="DJ22" s="160"/>
      <c r="DK22" s="160"/>
      <c r="DL22" s="160"/>
      <c r="DM22" s="160"/>
      <c r="DN22" s="9"/>
      <c r="DO22" s="9"/>
      <c r="DP22" s="9"/>
      <c r="DQ22" s="9"/>
      <c r="DR22" s="9"/>
      <c r="DS22" s="9"/>
      <c r="DT22" s="160"/>
      <c r="DU22" s="160"/>
      <c r="DV22" s="160"/>
      <c r="DW22" s="160"/>
      <c r="DX22" s="160"/>
      <c r="DY22" s="160"/>
      <c r="DZ22" s="9"/>
      <c r="EA22" s="9"/>
      <c r="EB22" s="9"/>
      <c r="EC22" s="9"/>
      <c r="ED22" s="9"/>
      <c r="EE22" s="9"/>
      <c r="EF22" s="160"/>
      <c r="EG22" s="160"/>
      <c r="EH22" s="160"/>
      <c r="EI22" s="160"/>
      <c r="EJ22" s="160"/>
      <c r="EK22" s="160"/>
      <c r="EL22" s="9"/>
      <c r="EM22" s="9"/>
      <c r="EN22" s="9"/>
      <c r="EO22" s="9"/>
      <c r="EP22" s="9"/>
      <c r="EQ22" s="9"/>
      <c r="ER22" s="160"/>
      <c r="ES22" s="160"/>
      <c r="ET22" s="160"/>
      <c r="EU22" s="160"/>
      <c r="EV22" s="160"/>
      <c r="EW22" s="160"/>
      <c r="EX22" s="9"/>
      <c r="EY22" s="9"/>
      <c r="EZ22" s="9"/>
      <c r="FA22" s="9"/>
      <c r="FB22" s="9"/>
      <c r="FC22" s="9"/>
      <c r="FD22" s="160"/>
      <c r="FE22" s="160"/>
      <c r="FF22" s="160"/>
      <c r="FG22" s="160"/>
      <c r="FH22" s="160"/>
      <c r="FI22" s="160"/>
      <c r="FJ22" s="9"/>
      <c r="FK22" s="9"/>
      <c r="FL22" s="9"/>
      <c r="FM22" s="9"/>
      <c r="FN22" s="9"/>
      <c r="FO22" s="9"/>
      <c r="FP22" s="160"/>
      <c r="FQ22" s="160"/>
      <c r="FR22" s="160"/>
      <c r="FS22" s="160"/>
      <c r="FT22" s="160"/>
      <c r="FU22" s="160"/>
      <c r="FV22" s="9"/>
      <c r="FW22" s="9"/>
      <c r="FX22" s="9"/>
      <c r="FY22" s="9"/>
      <c r="FZ22" s="9"/>
      <c r="GA22" s="9"/>
      <c r="GB22" s="160"/>
      <c r="GC22" s="160"/>
      <c r="GD22" s="160"/>
      <c r="GE22" s="160"/>
      <c r="GF22" s="160"/>
      <c r="GG22" s="160"/>
      <c r="GH22" s="9"/>
      <c r="GI22" s="9"/>
      <c r="GJ22" s="9"/>
      <c r="GK22" s="9"/>
      <c r="GL22" s="9"/>
      <c r="GM22" s="9"/>
      <c r="GN22" s="160"/>
      <c r="GO22" s="160"/>
      <c r="GP22" s="160"/>
      <c r="GQ22" s="160"/>
      <c r="GR22" s="160"/>
      <c r="GS22" s="160"/>
      <c r="GT22" s="9"/>
      <c r="GU22" s="9"/>
      <c r="GV22" s="9"/>
      <c r="GW22" s="9"/>
      <c r="GX22" s="9"/>
      <c r="GY22" s="9"/>
      <c r="GZ22" s="160"/>
      <c r="HA22" s="160"/>
      <c r="HB22" s="160"/>
      <c r="HC22" s="160"/>
      <c r="HD22" s="160"/>
      <c r="HE22" s="160"/>
      <c r="HF22" s="9"/>
      <c r="HG22" s="9"/>
      <c r="HH22" s="9"/>
      <c r="HI22" s="9"/>
      <c r="HJ22" s="9"/>
      <c r="HK22" s="9"/>
      <c r="HL22" s="160"/>
      <c r="HM22" s="160"/>
      <c r="HN22" s="160"/>
      <c r="HO22" s="160"/>
      <c r="HP22" s="160"/>
      <c r="HQ22" s="160"/>
      <c r="HR22" s="9"/>
      <c r="HS22" s="9"/>
      <c r="HT22" s="9"/>
      <c r="HU22" s="9"/>
      <c r="HV22" s="9"/>
      <c r="HW22" s="9"/>
      <c r="HX22" s="160"/>
      <c r="HY22" s="160"/>
      <c r="HZ22" s="160"/>
      <c r="IA22" s="160"/>
      <c r="IB22" s="160"/>
      <c r="IC22" s="160"/>
      <c r="ID22" s="9"/>
      <c r="IE22" s="9"/>
      <c r="IF22" s="9"/>
      <c r="IG22" s="9"/>
      <c r="IH22" s="9"/>
      <c r="II22" s="9"/>
      <c r="IJ22" s="160"/>
      <c r="IK22" s="160"/>
      <c r="IL22" s="160"/>
      <c r="IM22" s="160"/>
      <c r="IN22" s="160"/>
      <c r="IO22" s="169"/>
      <c r="IP22" s="13"/>
      <c r="IQ22" s="13"/>
      <c r="IR22" s="13"/>
      <c r="IS22" s="13"/>
      <c r="IT22" s="13"/>
      <c r="IU22" s="13"/>
      <c r="IV22" s="194"/>
    </row>
    <row r="23" spans="1:256" s="1" customFormat="1" ht="12.75">
      <c r="A23" s="200" t="s">
        <v>95</v>
      </c>
      <c r="B23" s="75"/>
      <c r="C23" s="99">
        <f t="shared" si="0"/>
        <v>2</v>
      </c>
      <c r="D23" s="170">
        <f t="shared" si="10"/>
        <v>0</v>
      </c>
      <c r="E23" s="170">
        <f t="shared" si="11"/>
        <v>2</v>
      </c>
      <c r="F23" s="170">
        <f t="shared" si="12"/>
        <v>0</v>
      </c>
      <c r="G23" s="170">
        <f t="shared" si="13"/>
        <v>0</v>
      </c>
      <c r="H23" s="170">
        <f t="shared" si="15"/>
        <v>0</v>
      </c>
      <c r="I23" s="170">
        <f t="shared" si="14"/>
        <v>0</v>
      </c>
      <c r="J23" s="101"/>
      <c r="K23" s="68"/>
      <c r="L23" s="68"/>
      <c r="M23" s="68"/>
      <c r="N23" s="68"/>
      <c r="O23" s="68"/>
      <c r="P23" s="144"/>
      <c r="Q23" s="144"/>
      <c r="R23" s="144"/>
      <c r="S23" s="144"/>
      <c r="T23" s="144"/>
      <c r="U23" s="144"/>
      <c r="V23" s="68"/>
      <c r="W23" s="68"/>
      <c r="X23" s="68"/>
      <c r="Y23" s="68"/>
      <c r="Z23" s="68"/>
      <c r="AA23" s="68"/>
      <c r="AB23" s="144"/>
      <c r="AC23" s="144"/>
      <c r="AD23" s="144"/>
      <c r="AE23" s="144"/>
      <c r="AF23" s="144"/>
      <c r="AG23" s="144"/>
      <c r="AH23" s="68"/>
      <c r="AI23" s="68"/>
      <c r="AJ23" s="68"/>
      <c r="AK23" s="68"/>
      <c r="AL23" s="68"/>
      <c r="AM23" s="68"/>
      <c r="AN23" s="144"/>
      <c r="AO23" s="144"/>
      <c r="AP23" s="144"/>
      <c r="AQ23" s="144"/>
      <c r="AR23" s="144"/>
      <c r="AS23" s="144"/>
      <c r="AT23" s="68"/>
      <c r="AU23" s="68"/>
      <c r="AV23" s="68"/>
      <c r="AW23" s="68"/>
      <c r="AX23" s="68"/>
      <c r="AY23" s="68"/>
      <c r="AZ23" s="144"/>
      <c r="BA23" s="144"/>
      <c r="BB23" s="144"/>
      <c r="BC23" s="144"/>
      <c r="BD23" s="160"/>
      <c r="BE23" s="160"/>
      <c r="BF23" s="9"/>
      <c r="BG23" s="9"/>
      <c r="BH23" s="9"/>
      <c r="BI23" s="9"/>
      <c r="BJ23" s="9"/>
      <c r="BK23" s="9"/>
      <c r="BL23" s="160"/>
      <c r="BM23" s="160"/>
      <c r="BN23" s="160"/>
      <c r="BO23" s="160"/>
      <c r="BP23" s="160"/>
      <c r="BQ23" s="160"/>
      <c r="BR23" s="9"/>
      <c r="BS23" s="9"/>
      <c r="BT23" s="9"/>
      <c r="BU23" s="9"/>
      <c r="BV23" s="9"/>
      <c r="BW23" s="9"/>
      <c r="BX23" s="160"/>
      <c r="BY23" s="160"/>
      <c r="BZ23" s="160"/>
      <c r="CA23" s="160"/>
      <c r="CB23" s="160"/>
      <c r="CC23" s="164"/>
      <c r="CD23" s="9"/>
      <c r="CE23" s="9"/>
      <c r="CF23" s="9"/>
      <c r="CG23" s="9"/>
      <c r="CH23" s="9"/>
      <c r="CI23" s="9"/>
      <c r="CJ23" s="160"/>
      <c r="CK23" s="160"/>
      <c r="CL23" s="160"/>
      <c r="CM23" s="160"/>
      <c r="CN23" s="160"/>
      <c r="CO23" s="160"/>
      <c r="CP23" s="9"/>
      <c r="CQ23" s="9"/>
      <c r="CR23" s="9"/>
      <c r="CS23" s="9"/>
      <c r="CT23" s="9"/>
      <c r="CU23" s="9"/>
      <c r="CV23" s="160"/>
      <c r="CW23" s="160"/>
      <c r="CX23" s="160"/>
      <c r="CY23" s="160"/>
      <c r="CZ23" s="160"/>
      <c r="DA23" s="160"/>
      <c r="DB23" s="9"/>
      <c r="DC23" s="9"/>
      <c r="DD23" s="9"/>
      <c r="DE23" s="9"/>
      <c r="DF23" s="9"/>
      <c r="DG23" s="9"/>
      <c r="DH23" s="160"/>
      <c r="DI23" s="160"/>
      <c r="DJ23" s="160"/>
      <c r="DK23" s="160"/>
      <c r="DL23" s="160"/>
      <c r="DM23" s="160"/>
      <c r="DN23" s="9"/>
      <c r="DO23" s="9"/>
      <c r="DP23" s="9"/>
      <c r="DQ23" s="9"/>
      <c r="DR23" s="9"/>
      <c r="DS23" s="9"/>
      <c r="DT23" s="160"/>
      <c r="DU23" s="160"/>
      <c r="DV23" s="160"/>
      <c r="DW23" s="160"/>
      <c r="DX23" s="160"/>
      <c r="DY23" s="160"/>
      <c r="DZ23" s="9"/>
      <c r="EA23" s="9"/>
      <c r="EB23" s="9"/>
      <c r="EC23" s="9"/>
      <c r="ED23" s="9"/>
      <c r="EE23" s="9"/>
      <c r="EF23" s="160"/>
      <c r="EG23" s="160"/>
      <c r="EH23" s="160"/>
      <c r="EI23" s="160"/>
      <c r="EJ23" s="160"/>
      <c r="EK23" s="160"/>
      <c r="EL23" s="9"/>
      <c r="EM23" s="9"/>
      <c r="EN23" s="9"/>
      <c r="EO23" s="9"/>
      <c r="EP23" s="9"/>
      <c r="EQ23" s="9"/>
      <c r="ER23" s="160"/>
      <c r="ES23" s="160"/>
      <c r="ET23" s="160"/>
      <c r="EU23" s="160"/>
      <c r="EV23" s="160"/>
      <c r="EW23" s="160"/>
      <c r="EX23" s="9"/>
      <c r="EY23" s="9"/>
      <c r="EZ23" s="9"/>
      <c r="FA23" s="9"/>
      <c r="FB23" s="9"/>
      <c r="FC23" s="9"/>
      <c r="FD23" s="160"/>
      <c r="FE23" s="160"/>
      <c r="FF23" s="160"/>
      <c r="FG23" s="160"/>
      <c r="FH23" s="160"/>
      <c r="FI23" s="160"/>
      <c r="FJ23" s="9"/>
      <c r="FK23" s="9"/>
      <c r="FL23" s="9"/>
      <c r="FM23" s="9"/>
      <c r="FN23" s="9"/>
      <c r="FO23" s="9"/>
      <c r="FP23" s="160"/>
      <c r="FQ23" s="160">
        <v>1</v>
      </c>
      <c r="FR23" s="160"/>
      <c r="FS23" s="160"/>
      <c r="FT23" s="160"/>
      <c r="FU23" s="160"/>
      <c r="FV23" s="9"/>
      <c r="FW23" s="9">
        <v>1</v>
      </c>
      <c r="FX23" s="9"/>
      <c r="FY23" s="9"/>
      <c r="FZ23" s="9"/>
      <c r="GA23" s="9"/>
      <c r="GB23" s="160"/>
      <c r="GC23" s="160"/>
      <c r="GD23" s="160"/>
      <c r="GE23" s="160"/>
      <c r="GF23" s="160"/>
      <c r="GG23" s="160"/>
      <c r="GH23" s="9"/>
      <c r="GI23" s="9"/>
      <c r="GJ23" s="9"/>
      <c r="GK23" s="9"/>
      <c r="GL23" s="9"/>
      <c r="GM23" s="9"/>
      <c r="GN23" s="160"/>
      <c r="GO23" s="160"/>
      <c r="GP23" s="160"/>
      <c r="GQ23" s="160"/>
      <c r="GR23" s="160"/>
      <c r="GS23" s="160"/>
      <c r="GT23" s="9"/>
      <c r="GU23" s="9"/>
      <c r="GV23" s="9"/>
      <c r="GW23" s="9"/>
      <c r="GX23" s="9"/>
      <c r="GY23" s="9"/>
      <c r="GZ23" s="160"/>
      <c r="HA23" s="160"/>
      <c r="HB23" s="160"/>
      <c r="HC23" s="160"/>
      <c r="HD23" s="160"/>
      <c r="HE23" s="160"/>
      <c r="HF23" s="9"/>
      <c r="HG23" s="9"/>
      <c r="HH23" s="9"/>
      <c r="HI23" s="9"/>
      <c r="HJ23" s="9"/>
      <c r="HK23" s="9"/>
      <c r="HL23" s="160"/>
      <c r="HM23" s="160"/>
      <c r="HN23" s="160"/>
      <c r="HO23" s="160"/>
      <c r="HP23" s="160"/>
      <c r="HQ23" s="160"/>
      <c r="HR23" s="9"/>
      <c r="HS23" s="9"/>
      <c r="HT23" s="9"/>
      <c r="HU23" s="9"/>
      <c r="HV23" s="9"/>
      <c r="HW23" s="9"/>
      <c r="HX23" s="160"/>
      <c r="HY23" s="160"/>
      <c r="HZ23" s="160"/>
      <c r="IA23" s="160"/>
      <c r="IB23" s="160"/>
      <c r="IC23" s="160"/>
      <c r="ID23" s="9"/>
      <c r="IE23" s="9"/>
      <c r="IF23" s="9"/>
      <c r="IG23" s="9"/>
      <c r="IH23" s="9"/>
      <c r="II23" s="9"/>
      <c r="IJ23" s="160"/>
      <c r="IK23" s="160"/>
      <c r="IL23" s="160"/>
      <c r="IM23" s="160"/>
      <c r="IN23" s="160"/>
      <c r="IO23" s="169"/>
      <c r="IP23" s="13"/>
      <c r="IQ23" s="13"/>
      <c r="IR23" s="13"/>
      <c r="IS23" s="13"/>
      <c r="IT23" s="13"/>
      <c r="IU23" s="13"/>
      <c r="IV23" s="194"/>
    </row>
    <row r="24" spans="1:256" s="1" customFormat="1" ht="12.75">
      <c r="A24" s="203" t="s">
        <v>96</v>
      </c>
      <c r="B24" s="102"/>
      <c r="C24" s="99">
        <f t="shared" si="0"/>
        <v>3</v>
      </c>
      <c r="D24" s="170">
        <f t="shared" si="10"/>
        <v>0</v>
      </c>
      <c r="E24" s="170">
        <f t="shared" si="11"/>
        <v>0</v>
      </c>
      <c r="F24" s="170">
        <f t="shared" si="12"/>
        <v>1</v>
      </c>
      <c r="G24" s="170">
        <f t="shared" si="13"/>
        <v>0</v>
      </c>
      <c r="H24" s="170">
        <f t="shared" si="15"/>
        <v>0</v>
      </c>
      <c r="I24" s="170">
        <f t="shared" si="14"/>
        <v>2</v>
      </c>
      <c r="J24" s="101"/>
      <c r="K24" s="68"/>
      <c r="L24" s="68"/>
      <c r="M24" s="68"/>
      <c r="N24" s="68"/>
      <c r="O24" s="68"/>
      <c r="P24" s="144"/>
      <c r="Q24" s="144"/>
      <c r="R24" s="144"/>
      <c r="S24" s="144"/>
      <c r="T24" s="144"/>
      <c r="U24" s="144"/>
      <c r="V24" s="68"/>
      <c r="W24" s="68"/>
      <c r="X24" s="68"/>
      <c r="Y24" s="68"/>
      <c r="Z24" s="68"/>
      <c r="AA24" s="68"/>
      <c r="AB24" s="144"/>
      <c r="AC24" s="144"/>
      <c r="AD24" s="144"/>
      <c r="AE24" s="144"/>
      <c r="AF24" s="144"/>
      <c r="AG24" s="144"/>
      <c r="AH24" s="68"/>
      <c r="AI24" s="68"/>
      <c r="AJ24" s="68"/>
      <c r="AK24" s="68"/>
      <c r="AL24" s="68"/>
      <c r="AM24" s="68"/>
      <c r="AN24" s="144"/>
      <c r="AO24" s="144"/>
      <c r="AP24" s="144"/>
      <c r="AQ24" s="144"/>
      <c r="AR24" s="144"/>
      <c r="AS24" s="144"/>
      <c r="AT24" s="68"/>
      <c r="AU24" s="68"/>
      <c r="AV24" s="68"/>
      <c r="AW24" s="68"/>
      <c r="AX24" s="68"/>
      <c r="AY24" s="68"/>
      <c r="AZ24" s="144"/>
      <c r="BA24" s="144"/>
      <c r="BB24" s="144"/>
      <c r="BC24" s="144"/>
      <c r="BD24" s="160"/>
      <c r="BE24" s="160"/>
      <c r="BF24" s="9"/>
      <c r="BG24" s="9"/>
      <c r="BH24" s="9"/>
      <c r="BI24" s="9"/>
      <c r="BJ24" s="9"/>
      <c r="BK24" s="9"/>
      <c r="BL24" s="160"/>
      <c r="BM24" s="160"/>
      <c r="BN24" s="160"/>
      <c r="BO24" s="160"/>
      <c r="BP24" s="160"/>
      <c r="BQ24" s="160"/>
      <c r="BR24" s="9"/>
      <c r="BS24" s="9"/>
      <c r="BT24" s="9"/>
      <c r="BU24" s="9"/>
      <c r="BV24" s="9"/>
      <c r="BW24" s="9"/>
      <c r="BX24" s="160"/>
      <c r="BY24" s="160"/>
      <c r="BZ24" s="160"/>
      <c r="CA24" s="160"/>
      <c r="CB24" s="160"/>
      <c r="CC24" s="164"/>
      <c r="CD24" s="9"/>
      <c r="CE24" s="9"/>
      <c r="CF24" s="9"/>
      <c r="CG24" s="9"/>
      <c r="CH24" s="9"/>
      <c r="CI24" s="9"/>
      <c r="CJ24" s="160"/>
      <c r="CK24" s="160"/>
      <c r="CL24" s="160"/>
      <c r="CM24" s="160"/>
      <c r="CN24" s="160"/>
      <c r="CO24" s="160"/>
      <c r="CP24" s="9"/>
      <c r="CQ24" s="9"/>
      <c r="CR24" s="9"/>
      <c r="CS24" s="9"/>
      <c r="CT24" s="9"/>
      <c r="CU24" s="9"/>
      <c r="CV24" s="160"/>
      <c r="CW24" s="160"/>
      <c r="CX24" s="160"/>
      <c r="CY24" s="160"/>
      <c r="CZ24" s="160"/>
      <c r="DA24" s="160"/>
      <c r="DB24" s="9"/>
      <c r="DC24" s="9"/>
      <c r="DD24" s="9"/>
      <c r="DE24" s="9"/>
      <c r="DF24" s="9"/>
      <c r="DG24" s="9"/>
      <c r="DH24" s="160"/>
      <c r="DI24" s="160"/>
      <c r="DJ24" s="160"/>
      <c r="DK24" s="160"/>
      <c r="DL24" s="160"/>
      <c r="DM24" s="160"/>
      <c r="DN24" s="9"/>
      <c r="DO24" s="9"/>
      <c r="DP24" s="9"/>
      <c r="DQ24" s="9"/>
      <c r="DR24" s="9"/>
      <c r="DS24" s="9"/>
      <c r="DT24" s="160"/>
      <c r="DU24" s="160"/>
      <c r="DV24" s="160"/>
      <c r="DW24" s="160"/>
      <c r="DX24" s="160"/>
      <c r="DY24" s="160"/>
      <c r="DZ24" s="9"/>
      <c r="EA24" s="9"/>
      <c r="EB24" s="9"/>
      <c r="EC24" s="9"/>
      <c r="ED24" s="9"/>
      <c r="EE24" s="9"/>
      <c r="EF24" s="160"/>
      <c r="EG24" s="160"/>
      <c r="EH24" s="160"/>
      <c r="EI24" s="160"/>
      <c r="EJ24" s="160"/>
      <c r="EK24" s="160"/>
      <c r="EL24" s="9"/>
      <c r="EM24" s="9"/>
      <c r="EN24" s="9"/>
      <c r="EO24" s="9"/>
      <c r="EP24" s="9"/>
      <c r="EQ24" s="9"/>
      <c r="ER24" s="160"/>
      <c r="ES24" s="160"/>
      <c r="ET24" s="160"/>
      <c r="EU24" s="160"/>
      <c r="EV24" s="160"/>
      <c r="EW24" s="160">
        <v>1</v>
      </c>
      <c r="EX24" s="9"/>
      <c r="EY24" s="9"/>
      <c r="EZ24" s="9"/>
      <c r="FA24" s="9"/>
      <c r="FB24" s="9"/>
      <c r="FC24" s="9"/>
      <c r="FD24" s="160"/>
      <c r="FE24" s="160"/>
      <c r="FF24" s="160"/>
      <c r="FG24" s="160"/>
      <c r="FH24" s="160"/>
      <c r="FI24" s="160"/>
      <c r="FJ24" s="9"/>
      <c r="FK24" s="9"/>
      <c r="FL24" s="9"/>
      <c r="FM24" s="9"/>
      <c r="FN24" s="9"/>
      <c r="FO24" s="9"/>
      <c r="FP24" s="160"/>
      <c r="FQ24" s="160"/>
      <c r="FR24" s="160"/>
      <c r="FS24" s="160"/>
      <c r="FT24" s="160"/>
      <c r="FU24" s="160"/>
      <c r="FV24" s="9"/>
      <c r="FW24" s="9"/>
      <c r="FX24" s="9"/>
      <c r="FY24" s="9"/>
      <c r="FZ24" s="9"/>
      <c r="GA24" s="9"/>
      <c r="GB24" s="160"/>
      <c r="GC24" s="160"/>
      <c r="GD24" s="160"/>
      <c r="GE24" s="160"/>
      <c r="GF24" s="160"/>
      <c r="GG24" s="160"/>
      <c r="GH24" s="9"/>
      <c r="GI24" s="9"/>
      <c r="GJ24" s="9"/>
      <c r="GK24" s="9"/>
      <c r="GL24" s="9"/>
      <c r="GM24" s="9"/>
      <c r="GN24" s="160"/>
      <c r="GO24" s="160"/>
      <c r="GP24" s="160"/>
      <c r="GQ24" s="160"/>
      <c r="GR24" s="160"/>
      <c r="GS24" s="160"/>
      <c r="GT24" s="9"/>
      <c r="GU24" s="9"/>
      <c r="GV24" s="9"/>
      <c r="GW24" s="9"/>
      <c r="GX24" s="9"/>
      <c r="GY24" s="9"/>
      <c r="GZ24" s="160"/>
      <c r="HA24" s="160"/>
      <c r="HB24" s="160">
        <v>1</v>
      </c>
      <c r="HC24" s="160"/>
      <c r="HD24" s="160"/>
      <c r="HE24" s="160"/>
      <c r="HF24" s="9"/>
      <c r="HG24" s="9"/>
      <c r="HH24" s="9"/>
      <c r="HI24" s="9"/>
      <c r="HJ24" s="9"/>
      <c r="HK24" s="9"/>
      <c r="HL24" s="160"/>
      <c r="HM24" s="160"/>
      <c r="HN24" s="160"/>
      <c r="HO24" s="160"/>
      <c r="HP24" s="160"/>
      <c r="HQ24" s="160"/>
      <c r="HR24" s="9"/>
      <c r="HS24" s="9"/>
      <c r="HT24" s="9"/>
      <c r="HU24" s="9"/>
      <c r="HV24" s="9"/>
      <c r="HW24" s="9"/>
      <c r="HX24" s="160"/>
      <c r="HY24" s="160"/>
      <c r="HZ24" s="160"/>
      <c r="IA24" s="160"/>
      <c r="IB24" s="160"/>
      <c r="IC24" s="160">
        <v>1</v>
      </c>
      <c r="ID24" s="9"/>
      <c r="IE24" s="9"/>
      <c r="IF24" s="9"/>
      <c r="IG24" s="9"/>
      <c r="IH24" s="9"/>
      <c r="II24" s="9"/>
      <c r="IJ24" s="160"/>
      <c r="IK24" s="160"/>
      <c r="IL24" s="160"/>
      <c r="IM24" s="160"/>
      <c r="IN24" s="160"/>
      <c r="IO24" s="169"/>
      <c r="IP24" s="13"/>
      <c r="IQ24" s="13"/>
      <c r="IR24" s="13"/>
      <c r="IS24" s="13"/>
      <c r="IT24" s="13"/>
      <c r="IU24" s="13"/>
      <c r="IV24" s="194"/>
    </row>
    <row r="25" spans="1:256" s="1" customFormat="1" ht="12.75">
      <c r="A25" s="200" t="s">
        <v>97</v>
      </c>
      <c r="B25" s="75"/>
      <c r="C25" s="99">
        <f t="shared" si="0"/>
        <v>0</v>
      </c>
      <c r="D25" s="170">
        <f t="shared" si="10"/>
        <v>0</v>
      </c>
      <c r="E25" s="170">
        <f t="shared" si="11"/>
        <v>0</v>
      </c>
      <c r="F25" s="170">
        <f t="shared" si="12"/>
        <v>0</v>
      </c>
      <c r="G25" s="170">
        <f t="shared" si="13"/>
        <v>0</v>
      </c>
      <c r="H25" s="170">
        <f t="shared" si="15"/>
        <v>0</v>
      </c>
      <c r="I25" s="170">
        <f t="shared" si="14"/>
        <v>0</v>
      </c>
      <c r="J25" s="101"/>
      <c r="K25" s="68"/>
      <c r="L25" s="68"/>
      <c r="M25" s="68"/>
      <c r="N25" s="68"/>
      <c r="O25" s="68"/>
      <c r="P25" s="144"/>
      <c r="Q25" s="144"/>
      <c r="R25" s="144"/>
      <c r="S25" s="144"/>
      <c r="T25" s="144"/>
      <c r="U25" s="144"/>
      <c r="V25" s="68"/>
      <c r="W25" s="68"/>
      <c r="X25" s="68"/>
      <c r="Y25" s="68"/>
      <c r="Z25" s="68"/>
      <c r="AA25" s="68"/>
      <c r="AB25" s="144"/>
      <c r="AC25" s="144"/>
      <c r="AD25" s="144"/>
      <c r="AE25" s="144"/>
      <c r="AF25" s="144"/>
      <c r="AG25" s="144"/>
      <c r="AH25" s="68"/>
      <c r="AI25" s="68"/>
      <c r="AJ25" s="68"/>
      <c r="AK25" s="68"/>
      <c r="AL25" s="68"/>
      <c r="AM25" s="68"/>
      <c r="AN25" s="144"/>
      <c r="AO25" s="144"/>
      <c r="AP25" s="144"/>
      <c r="AQ25" s="144"/>
      <c r="AR25" s="144"/>
      <c r="AS25" s="144"/>
      <c r="AT25" s="68"/>
      <c r="AU25" s="68"/>
      <c r="AV25" s="68"/>
      <c r="AW25" s="68"/>
      <c r="AX25" s="68"/>
      <c r="AY25" s="68"/>
      <c r="AZ25" s="144"/>
      <c r="BA25" s="144"/>
      <c r="BB25" s="144"/>
      <c r="BC25" s="144"/>
      <c r="BD25" s="160"/>
      <c r="BE25" s="160"/>
      <c r="BF25" s="9"/>
      <c r="BG25" s="9"/>
      <c r="BH25" s="9"/>
      <c r="BI25" s="9"/>
      <c r="BJ25" s="9"/>
      <c r="BK25" s="9"/>
      <c r="BL25" s="160"/>
      <c r="BM25" s="160"/>
      <c r="BN25" s="160"/>
      <c r="BO25" s="160"/>
      <c r="BP25" s="160"/>
      <c r="BQ25" s="160"/>
      <c r="BR25" s="9"/>
      <c r="BS25" s="9"/>
      <c r="BT25" s="9"/>
      <c r="BU25" s="9"/>
      <c r="BV25" s="9"/>
      <c r="BW25" s="9"/>
      <c r="BX25" s="160"/>
      <c r="BY25" s="160"/>
      <c r="BZ25" s="160"/>
      <c r="CA25" s="160"/>
      <c r="CB25" s="160"/>
      <c r="CC25" s="164"/>
      <c r="CD25" s="9"/>
      <c r="CE25" s="9"/>
      <c r="CF25" s="9"/>
      <c r="CG25" s="9"/>
      <c r="CH25" s="9"/>
      <c r="CI25" s="9"/>
      <c r="CJ25" s="160"/>
      <c r="CK25" s="160"/>
      <c r="CL25" s="160"/>
      <c r="CM25" s="160"/>
      <c r="CN25" s="160"/>
      <c r="CO25" s="160"/>
      <c r="CP25" s="9"/>
      <c r="CQ25" s="9"/>
      <c r="CR25" s="9"/>
      <c r="CS25" s="9"/>
      <c r="CT25" s="9"/>
      <c r="CU25" s="9"/>
      <c r="CV25" s="160"/>
      <c r="CW25" s="160"/>
      <c r="CX25" s="160"/>
      <c r="CY25" s="160"/>
      <c r="CZ25" s="160"/>
      <c r="DA25" s="160"/>
      <c r="DB25" s="9"/>
      <c r="DC25" s="9"/>
      <c r="DD25" s="9"/>
      <c r="DE25" s="9"/>
      <c r="DF25" s="9"/>
      <c r="DG25" s="9"/>
      <c r="DH25" s="160"/>
      <c r="DI25" s="160"/>
      <c r="DJ25" s="160"/>
      <c r="DK25" s="160"/>
      <c r="DL25" s="160"/>
      <c r="DM25" s="160"/>
      <c r="DN25" s="9"/>
      <c r="DO25" s="9"/>
      <c r="DP25" s="9"/>
      <c r="DQ25" s="9"/>
      <c r="DR25" s="9"/>
      <c r="DS25" s="9"/>
      <c r="DT25" s="160"/>
      <c r="DU25" s="160"/>
      <c r="DV25" s="160"/>
      <c r="DW25" s="160"/>
      <c r="DX25" s="160"/>
      <c r="DY25" s="160"/>
      <c r="DZ25" s="9"/>
      <c r="EA25" s="9"/>
      <c r="EB25" s="9"/>
      <c r="EC25" s="9"/>
      <c r="ED25" s="9"/>
      <c r="EE25" s="9"/>
      <c r="EF25" s="160"/>
      <c r="EG25" s="160"/>
      <c r="EH25" s="160"/>
      <c r="EI25" s="160"/>
      <c r="EJ25" s="160"/>
      <c r="EK25" s="160"/>
      <c r="EL25" s="9"/>
      <c r="EM25" s="9"/>
      <c r="EN25" s="9"/>
      <c r="EO25" s="9"/>
      <c r="EP25" s="9"/>
      <c r="EQ25" s="9"/>
      <c r="ER25" s="160"/>
      <c r="ES25" s="160"/>
      <c r="ET25" s="160"/>
      <c r="EU25" s="160"/>
      <c r="EV25" s="160"/>
      <c r="EW25" s="160"/>
      <c r="EX25" s="9"/>
      <c r="EY25" s="9"/>
      <c r="EZ25" s="9"/>
      <c r="FA25" s="9"/>
      <c r="FB25" s="9"/>
      <c r="FC25" s="9"/>
      <c r="FD25" s="160"/>
      <c r="FE25" s="160"/>
      <c r="FF25" s="160"/>
      <c r="FG25" s="160"/>
      <c r="FH25" s="160"/>
      <c r="FI25" s="160"/>
      <c r="FJ25" s="9"/>
      <c r="FK25" s="9"/>
      <c r="FL25" s="9"/>
      <c r="FM25" s="9"/>
      <c r="FN25" s="9"/>
      <c r="FO25" s="9"/>
      <c r="FP25" s="160"/>
      <c r="FQ25" s="160"/>
      <c r="FR25" s="160"/>
      <c r="FS25" s="160"/>
      <c r="FT25" s="160"/>
      <c r="FU25" s="160"/>
      <c r="FV25" s="9"/>
      <c r="FW25" s="9"/>
      <c r="FX25" s="9"/>
      <c r="FY25" s="9"/>
      <c r="FZ25" s="9"/>
      <c r="GA25" s="9"/>
      <c r="GB25" s="160"/>
      <c r="GC25" s="160"/>
      <c r="GD25" s="160"/>
      <c r="GE25" s="160"/>
      <c r="GF25" s="160"/>
      <c r="GG25" s="160"/>
      <c r="GH25" s="9"/>
      <c r="GI25" s="9"/>
      <c r="GJ25" s="9"/>
      <c r="GK25" s="9"/>
      <c r="GL25" s="9"/>
      <c r="GM25" s="9"/>
      <c r="GN25" s="160"/>
      <c r="GO25" s="160"/>
      <c r="GP25" s="160"/>
      <c r="GQ25" s="160"/>
      <c r="GR25" s="160"/>
      <c r="GS25" s="160"/>
      <c r="GT25" s="9"/>
      <c r="GU25" s="9"/>
      <c r="GV25" s="9"/>
      <c r="GW25" s="9"/>
      <c r="GX25" s="9"/>
      <c r="GY25" s="9"/>
      <c r="GZ25" s="160"/>
      <c r="HA25" s="160"/>
      <c r="HB25" s="160"/>
      <c r="HC25" s="160"/>
      <c r="HD25" s="160"/>
      <c r="HE25" s="160"/>
      <c r="HF25" s="9"/>
      <c r="HG25" s="9"/>
      <c r="HH25" s="9"/>
      <c r="HI25" s="9"/>
      <c r="HJ25" s="9"/>
      <c r="HK25" s="9"/>
      <c r="HL25" s="160"/>
      <c r="HM25" s="160"/>
      <c r="HN25" s="160"/>
      <c r="HO25" s="160"/>
      <c r="HP25" s="160"/>
      <c r="HQ25" s="160"/>
      <c r="HR25" s="9"/>
      <c r="HS25" s="9"/>
      <c r="HT25" s="9"/>
      <c r="HU25" s="9"/>
      <c r="HV25" s="9"/>
      <c r="HW25" s="9"/>
      <c r="HX25" s="160"/>
      <c r="HY25" s="160"/>
      <c r="HZ25" s="160"/>
      <c r="IA25" s="160"/>
      <c r="IB25" s="160"/>
      <c r="IC25" s="160"/>
      <c r="ID25" s="9"/>
      <c r="IE25" s="9"/>
      <c r="IF25" s="9"/>
      <c r="IG25" s="9"/>
      <c r="IH25" s="9"/>
      <c r="II25" s="9"/>
      <c r="IJ25" s="160"/>
      <c r="IK25" s="160"/>
      <c r="IL25" s="160"/>
      <c r="IM25" s="160"/>
      <c r="IN25" s="160"/>
      <c r="IO25" s="169"/>
      <c r="IP25" s="13"/>
      <c r="IQ25" s="13"/>
      <c r="IR25" s="13"/>
      <c r="IS25" s="13"/>
      <c r="IT25" s="13"/>
      <c r="IU25" s="13"/>
      <c r="IV25" s="194"/>
    </row>
    <row r="26" spans="1:256" s="1" customFormat="1" ht="12.75">
      <c r="A26" s="200" t="s">
        <v>98</v>
      </c>
      <c r="B26" s="75"/>
      <c r="C26" s="99">
        <f t="shared" si="0"/>
        <v>3</v>
      </c>
      <c r="D26" s="170">
        <f t="shared" si="10"/>
        <v>0</v>
      </c>
      <c r="E26" s="170">
        <f t="shared" si="11"/>
        <v>3</v>
      </c>
      <c r="F26" s="170">
        <f t="shared" si="12"/>
        <v>0</v>
      </c>
      <c r="G26" s="170">
        <f t="shared" si="13"/>
        <v>0</v>
      </c>
      <c r="H26" s="170">
        <f t="shared" si="15"/>
        <v>0</v>
      </c>
      <c r="I26" s="170">
        <f t="shared" si="14"/>
        <v>0</v>
      </c>
      <c r="J26" s="101"/>
      <c r="K26" s="68"/>
      <c r="L26" s="68"/>
      <c r="M26" s="68"/>
      <c r="N26" s="68"/>
      <c r="O26" s="68"/>
      <c r="P26" s="144"/>
      <c r="Q26" s="144"/>
      <c r="R26" s="144"/>
      <c r="S26" s="144"/>
      <c r="T26" s="144"/>
      <c r="U26" s="144"/>
      <c r="V26" s="68"/>
      <c r="W26" s="68"/>
      <c r="X26" s="68"/>
      <c r="Y26" s="68"/>
      <c r="Z26" s="68"/>
      <c r="AA26" s="68"/>
      <c r="AB26" s="144"/>
      <c r="AC26" s="144"/>
      <c r="AD26" s="144"/>
      <c r="AE26" s="144"/>
      <c r="AF26" s="144"/>
      <c r="AG26" s="144"/>
      <c r="AH26" s="68"/>
      <c r="AI26" s="68"/>
      <c r="AJ26" s="68"/>
      <c r="AK26" s="68"/>
      <c r="AL26" s="68"/>
      <c r="AM26" s="68"/>
      <c r="AN26" s="144"/>
      <c r="AO26" s="144"/>
      <c r="AP26" s="144"/>
      <c r="AQ26" s="144"/>
      <c r="AR26" s="144"/>
      <c r="AS26" s="144"/>
      <c r="AT26" s="68"/>
      <c r="AU26" s="68"/>
      <c r="AV26" s="68"/>
      <c r="AW26" s="68"/>
      <c r="AX26" s="68"/>
      <c r="AY26" s="68"/>
      <c r="AZ26" s="144"/>
      <c r="BA26" s="144"/>
      <c r="BB26" s="144"/>
      <c r="BC26" s="144"/>
      <c r="BD26" s="160"/>
      <c r="BE26" s="160"/>
      <c r="BF26" s="9"/>
      <c r="BG26" s="9"/>
      <c r="BH26" s="9"/>
      <c r="BI26" s="9"/>
      <c r="BJ26" s="9"/>
      <c r="BK26" s="9"/>
      <c r="BL26" s="160"/>
      <c r="BM26" s="160"/>
      <c r="BN26" s="160"/>
      <c r="BO26" s="160"/>
      <c r="BP26" s="160"/>
      <c r="BQ26" s="160"/>
      <c r="BR26" s="9"/>
      <c r="BS26" s="9"/>
      <c r="BT26" s="9"/>
      <c r="BU26" s="9"/>
      <c r="BV26" s="9"/>
      <c r="BW26" s="9"/>
      <c r="BX26" s="160"/>
      <c r="BY26" s="160"/>
      <c r="BZ26" s="160"/>
      <c r="CA26" s="160"/>
      <c r="CB26" s="160"/>
      <c r="CC26" s="164"/>
      <c r="CD26" s="9"/>
      <c r="CE26" s="9"/>
      <c r="CF26" s="9"/>
      <c r="CG26" s="9"/>
      <c r="CH26" s="9"/>
      <c r="CI26" s="9"/>
      <c r="CJ26" s="160"/>
      <c r="CK26" s="160"/>
      <c r="CL26" s="160"/>
      <c r="CM26" s="160"/>
      <c r="CN26" s="160"/>
      <c r="CO26" s="160"/>
      <c r="CP26" s="9"/>
      <c r="CQ26" s="9"/>
      <c r="CR26" s="9"/>
      <c r="CS26" s="9"/>
      <c r="CT26" s="9"/>
      <c r="CU26" s="9"/>
      <c r="CV26" s="160"/>
      <c r="CW26" s="160"/>
      <c r="CX26" s="160"/>
      <c r="CY26" s="160"/>
      <c r="CZ26" s="160"/>
      <c r="DA26" s="160"/>
      <c r="DB26" s="9"/>
      <c r="DC26" s="9"/>
      <c r="DD26" s="9"/>
      <c r="DE26" s="9"/>
      <c r="DF26" s="9"/>
      <c r="DG26" s="9"/>
      <c r="DH26" s="160"/>
      <c r="DI26" s="160"/>
      <c r="DJ26" s="160"/>
      <c r="DK26" s="160"/>
      <c r="DL26" s="160"/>
      <c r="DM26" s="160"/>
      <c r="DN26" s="9"/>
      <c r="DO26" s="9"/>
      <c r="DP26" s="9"/>
      <c r="DQ26" s="9"/>
      <c r="DR26" s="9"/>
      <c r="DS26" s="9"/>
      <c r="DT26" s="160"/>
      <c r="DU26" s="160"/>
      <c r="DV26" s="160"/>
      <c r="DW26" s="160"/>
      <c r="DX26" s="160"/>
      <c r="DY26" s="160"/>
      <c r="DZ26" s="9"/>
      <c r="EA26" s="9"/>
      <c r="EB26" s="9"/>
      <c r="EC26" s="9"/>
      <c r="ED26" s="9"/>
      <c r="EE26" s="9"/>
      <c r="EF26" s="160"/>
      <c r="EG26" s="160"/>
      <c r="EH26" s="160"/>
      <c r="EI26" s="160"/>
      <c r="EJ26" s="160"/>
      <c r="EK26" s="160"/>
      <c r="EL26" s="9"/>
      <c r="EM26" s="9"/>
      <c r="EN26" s="9"/>
      <c r="EO26" s="9"/>
      <c r="EP26" s="9"/>
      <c r="EQ26" s="9"/>
      <c r="ER26" s="160"/>
      <c r="ES26" s="160"/>
      <c r="ET26" s="160"/>
      <c r="EU26" s="160"/>
      <c r="EV26" s="160"/>
      <c r="EW26" s="160"/>
      <c r="EX26" s="9"/>
      <c r="EY26" s="9"/>
      <c r="EZ26" s="9"/>
      <c r="FA26" s="9"/>
      <c r="FB26" s="9"/>
      <c r="FC26" s="9"/>
      <c r="FD26" s="160"/>
      <c r="FE26" s="160"/>
      <c r="FF26" s="160"/>
      <c r="FG26" s="160"/>
      <c r="FH26" s="160"/>
      <c r="FI26" s="160"/>
      <c r="FJ26" s="9"/>
      <c r="FK26" s="9"/>
      <c r="FL26" s="9"/>
      <c r="FM26" s="9"/>
      <c r="FN26" s="9"/>
      <c r="FO26" s="9"/>
      <c r="FP26" s="160"/>
      <c r="FQ26" s="160">
        <v>2</v>
      </c>
      <c r="FR26" s="160"/>
      <c r="FS26" s="160"/>
      <c r="FT26" s="160"/>
      <c r="FU26" s="160"/>
      <c r="FV26" s="9"/>
      <c r="FW26" s="9"/>
      <c r="FX26" s="9"/>
      <c r="FY26" s="9"/>
      <c r="FZ26" s="9"/>
      <c r="GA26" s="9"/>
      <c r="GB26" s="160"/>
      <c r="GC26" s="160"/>
      <c r="GD26" s="160"/>
      <c r="GE26" s="160"/>
      <c r="GF26" s="160"/>
      <c r="GG26" s="160"/>
      <c r="GH26" s="9"/>
      <c r="GI26" s="9"/>
      <c r="GJ26" s="9"/>
      <c r="GK26" s="9"/>
      <c r="GL26" s="9"/>
      <c r="GM26" s="9"/>
      <c r="GN26" s="160"/>
      <c r="GO26" s="160"/>
      <c r="GP26" s="160"/>
      <c r="GQ26" s="160"/>
      <c r="GR26" s="160"/>
      <c r="GS26" s="160"/>
      <c r="GT26" s="9"/>
      <c r="GU26" s="9"/>
      <c r="GV26" s="9"/>
      <c r="GW26" s="9"/>
      <c r="GX26" s="9"/>
      <c r="GY26" s="9"/>
      <c r="GZ26" s="160"/>
      <c r="HA26" s="160"/>
      <c r="HB26" s="160"/>
      <c r="HC26" s="160"/>
      <c r="HD26" s="160"/>
      <c r="HE26" s="160"/>
      <c r="HF26" s="9"/>
      <c r="HG26" s="9"/>
      <c r="HH26" s="9"/>
      <c r="HI26" s="9"/>
      <c r="HJ26" s="9"/>
      <c r="HK26" s="9"/>
      <c r="HL26" s="160"/>
      <c r="HM26" s="160"/>
      <c r="HN26" s="160"/>
      <c r="HO26" s="160"/>
      <c r="HP26" s="160"/>
      <c r="HQ26" s="160"/>
      <c r="HR26" s="9"/>
      <c r="HS26" s="9"/>
      <c r="HT26" s="9"/>
      <c r="HU26" s="9"/>
      <c r="HV26" s="9"/>
      <c r="HW26" s="9"/>
      <c r="HX26" s="160"/>
      <c r="HY26" s="160"/>
      <c r="HZ26" s="160"/>
      <c r="IA26" s="160"/>
      <c r="IB26" s="160"/>
      <c r="IC26" s="160"/>
      <c r="ID26" s="9"/>
      <c r="IE26" s="9"/>
      <c r="IF26" s="9"/>
      <c r="IG26" s="9"/>
      <c r="IH26" s="9"/>
      <c r="II26" s="9"/>
      <c r="IJ26" s="160"/>
      <c r="IK26" s="160"/>
      <c r="IL26" s="160"/>
      <c r="IM26" s="160"/>
      <c r="IN26" s="160"/>
      <c r="IO26" s="169"/>
      <c r="IP26" s="13"/>
      <c r="IQ26" s="13"/>
      <c r="IR26" s="13"/>
      <c r="IS26" s="13"/>
      <c r="IT26" s="13"/>
      <c r="IU26" s="13"/>
      <c r="IV26" s="194"/>
    </row>
    <row r="27" spans="1:256" s="1" customFormat="1" ht="12.75">
      <c r="A27" s="200" t="s">
        <v>99</v>
      </c>
      <c r="B27" s="75"/>
      <c r="C27" s="99">
        <f t="shared" si="0"/>
        <v>0</v>
      </c>
      <c r="D27" s="170">
        <f t="shared" si="10"/>
        <v>0</v>
      </c>
      <c r="E27" s="170">
        <f t="shared" si="11"/>
        <v>0</v>
      </c>
      <c r="F27" s="170">
        <f t="shared" si="12"/>
        <v>0</v>
      </c>
      <c r="G27" s="170">
        <f t="shared" si="13"/>
        <v>0</v>
      </c>
      <c r="H27" s="170">
        <f t="shared" si="15"/>
        <v>0</v>
      </c>
      <c r="I27" s="170">
        <f t="shared" si="14"/>
        <v>0</v>
      </c>
      <c r="J27" s="101"/>
      <c r="K27" s="68"/>
      <c r="L27" s="68"/>
      <c r="M27" s="68"/>
      <c r="N27" s="68"/>
      <c r="O27" s="68"/>
      <c r="P27" s="144"/>
      <c r="Q27" s="144"/>
      <c r="R27" s="144"/>
      <c r="S27" s="144"/>
      <c r="T27" s="144"/>
      <c r="U27" s="144"/>
      <c r="V27" s="68"/>
      <c r="W27" s="68"/>
      <c r="X27" s="68"/>
      <c r="Y27" s="68"/>
      <c r="Z27" s="68"/>
      <c r="AA27" s="68"/>
      <c r="AB27" s="144"/>
      <c r="AC27" s="144"/>
      <c r="AD27" s="144"/>
      <c r="AE27" s="144"/>
      <c r="AF27" s="144"/>
      <c r="AG27" s="144"/>
      <c r="AH27" s="68"/>
      <c r="AI27" s="68"/>
      <c r="AJ27" s="68"/>
      <c r="AK27" s="68"/>
      <c r="AL27" s="68"/>
      <c r="AM27" s="68"/>
      <c r="AN27" s="144"/>
      <c r="AO27" s="144"/>
      <c r="AP27" s="144"/>
      <c r="AQ27" s="144"/>
      <c r="AR27" s="144"/>
      <c r="AS27" s="144"/>
      <c r="AT27" s="68"/>
      <c r="AU27" s="68"/>
      <c r="AV27" s="68"/>
      <c r="AW27" s="68"/>
      <c r="AX27" s="68"/>
      <c r="AY27" s="68"/>
      <c r="AZ27" s="144"/>
      <c r="BA27" s="144"/>
      <c r="BB27" s="144"/>
      <c r="BC27" s="144"/>
      <c r="BD27" s="160"/>
      <c r="BE27" s="160"/>
      <c r="BF27" s="9"/>
      <c r="BG27" s="9"/>
      <c r="BH27" s="9"/>
      <c r="BI27" s="9"/>
      <c r="BJ27" s="9"/>
      <c r="BK27" s="9"/>
      <c r="BL27" s="160"/>
      <c r="BM27" s="160"/>
      <c r="BN27" s="160"/>
      <c r="BO27" s="160"/>
      <c r="BP27" s="160"/>
      <c r="BQ27" s="160"/>
      <c r="BR27" s="9"/>
      <c r="BS27" s="9"/>
      <c r="BT27" s="9"/>
      <c r="BU27" s="9"/>
      <c r="BV27" s="9"/>
      <c r="BW27" s="9"/>
      <c r="BX27" s="160"/>
      <c r="BY27" s="160"/>
      <c r="BZ27" s="160"/>
      <c r="CA27" s="160"/>
      <c r="CB27" s="160"/>
      <c r="CC27" s="164"/>
      <c r="CD27" s="9"/>
      <c r="CE27" s="9"/>
      <c r="CF27" s="9"/>
      <c r="CG27" s="9"/>
      <c r="CH27" s="9"/>
      <c r="CI27" s="9"/>
      <c r="CJ27" s="160"/>
      <c r="CK27" s="160"/>
      <c r="CL27" s="160"/>
      <c r="CM27" s="160"/>
      <c r="CN27" s="160"/>
      <c r="CO27" s="160"/>
      <c r="CP27" s="9"/>
      <c r="CQ27" s="9"/>
      <c r="CR27" s="9"/>
      <c r="CS27" s="9"/>
      <c r="CT27" s="9"/>
      <c r="CU27" s="9"/>
      <c r="CV27" s="160"/>
      <c r="CW27" s="160"/>
      <c r="CX27" s="160"/>
      <c r="CY27" s="160"/>
      <c r="CZ27" s="160"/>
      <c r="DA27" s="160"/>
      <c r="DB27" s="9"/>
      <c r="DC27" s="9"/>
      <c r="DD27" s="9"/>
      <c r="DE27" s="9"/>
      <c r="DF27" s="9"/>
      <c r="DG27" s="9"/>
      <c r="DH27" s="160"/>
      <c r="DI27" s="160"/>
      <c r="DJ27" s="160"/>
      <c r="DK27" s="160"/>
      <c r="DL27" s="160"/>
      <c r="DM27" s="160"/>
      <c r="DN27" s="9"/>
      <c r="DO27" s="9"/>
      <c r="DP27" s="9"/>
      <c r="DQ27" s="9"/>
      <c r="DR27" s="9"/>
      <c r="DS27" s="9"/>
      <c r="DT27" s="160"/>
      <c r="DU27" s="160"/>
      <c r="DV27" s="160"/>
      <c r="DW27" s="160"/>
      <c r="DX27" s="160"/>
      <c r="DY27" s="160"/>
      <c r="DZ27" s="9"/>
      <c r="EA27" s="9"/>
      <c r="EB27" s="9"/>
      <c r="EC27" s="9"/>
      <c r="ED27" s="9"/>
      <c r="EE27" s="9"/>
      <c r="EF27" s="160"/>
      <c r="EG27" s="160"/>
      <c r="EH27" s="160"/>
      <c r="EI27" s="160"/>
      <c r="EJ27" s="160"/>
      <c r="EK27" s="160"/>
      <c r="EL27" s="9"/>
      <c r="EM27" s="9"/>
      <c r="EN27" s="9"/>
      <c r="EO27" s="9"/>
      <c r="EP27" s="9"/>
      <c r="EQ27" s="9"/>
      <c r="ER27" s="160"/>
      <c r="ES27" s="160"/>
      <c r="ET27" s="160"/>
      <c r="EU27" s="160"/>
      <c r="EV27" s="160"/>
      <c r="EW27" s="160"/>
      <c r="EX27" s="9"/>
      <c r="EY27" s="9"/>
      <c r="EZ27" s="9"/>
      <c r="FA27" s="9"/>
      <c r="FB27" s="9"/>
      <c r="FC27" s="9"/>
      <c r="FD27" s="160"/>
      <c r="FE27" s="160"/>
      <c r="FF27" s="160"/>
      <c r="FG27" s="160"/>
      <c r="FH27" s="160"/>
      <c r="FI27" s="160"/>
      <c r="FJ27" s="9"/>
      <c r="FK27" s="9"/>
      <c r="FL27" s="9"/>
      <c r="FM27" s="9"/>
      <c r="FN27" s="9"/>
      <c r="FO27" s="9"/>
      <c r="FP27" s="160"/>
      <c r="FQ27" s="160"/>
      <c r="FR27" s="160"/>
      <c r="FS27" s="160"/>
      <c r="FT27" s="160"/>
      <c r="FU27" s="160"/>
      <c r="FV27" s="9"/>
      <c r="FW27" s="9"/>
      <c r="FX27" s="9"/>
      <c r="FY27" s="9"/>
      <c r="FZ27" s="9"/>
      <c r="GA27" s="9"/>
      <c r="GB27" s="160"/>
      <c r="GC27" s="160"/>
      <c r="GD27" s="160"/>
      <c r="GE27" s="160"/>
      <c r="GF27" s="160"/>
      <c r="GG27" s="160"/>
      <c r="GH27" s="9"/>
      <c r="GI27" s="9"/>
      <c r="GJ27" s="9"/>
      <c r="GK27" s="9"/>
      <c r="GL27" s="9"/>
      <c r="GM27" s="9"/>
      <c r="GN27" s="160"/>
      <c r="GO27" s="160"/>
      <c r="GP27" s="160"/>
      <c r="GQ27" s="160"/>
      <c r="GR27" s="160"/>
      <c r="GS27" s="160"/>
      <c r="GT27" s="9"/>
      <c r="GU27" s="9"/>
      <c r="GV27" s="9"/>
      <c r="GW27" s="9"/>
      <c r="GX27" s="9"/>
      <c r="GY27" s="9"/>
      <c r="GZ27" s="160"/>
      <c r="HA27" s="160"/>
      <c r="HB27" s="160"/>
      <c r="HC27" s="160"/>
      <c r="HD27" s="160"/>
      <c r="HE27" s="160"/>
      <c r="HF27" s="9"/>
      <c r="HG27" s="9"/>
      <c r="HH27" s="9"/>
      <c r="HI27" s="9"/>
      <c r="HJ27" s="9"/>
      <c r="HK27" s="9"/>
      <c r="HL27" s="160"/>
      <c r="HM27" s="160"/>
      <c r="HN27" s="160"/>
      <c r="HO27" s="160"/>
      <c r="HP27" s="160"/>
      <c r="HQ27" s="160"/>
      <c r="HR27" s="9"/>
      <c r="HS27" s="9"/>
      <c r="HT27" s="9"/>
      <c r="HU27" s="9"/>
      <c r="HV27" s="9"/>
      <c r="HW27" s="9"/>
      <c r="HX27" s="160"/>
      <c r="HY27" s="160"/>
      <c r="HZ27" s="160"/>
      <c r="IA27" s="160"/>
      <c r="IB27" s="160"/>
      <c r="IC27" s="160"/>
      <c r="ID27" s="9"/>
      <c r="IE27" s="9"/>
      <c r="IF27" s="9"/>
      <c r="IG27" s="9"/>
      <c r="IH27" s="9"/>
      <c r="II27" s="9"/>
      <c r="IJ27" s="160"/>
      <c r="IK27" s="160"/>
      <c r="IL27" s="160"/>
      <c r="IM27" s="160"/>
      <c r="IN27" s="160"/>
      <c r="IO27" s="169"/>
      <c r="IP27" s="13"/>
      <c r="IQ27" s="13"/>
      <c r="IR27" s="13"/>
      <c r="IS27" s="13"/>
      <c r="IT27" s="13"/>
      <c r="IU27" s="13"/>
      <c r="IV27" s="194"/>
    </row>
    <row r="28" spans="1:256" s="1" customFormat="1" ht="12.75">
      <c r="A28" s="201" t="s">
        <v>80</v>
      </c>
      <c r="B28" s="75"/>
      <c r="C28" s="99">
        <f t="shared" si="0"/>
        <v>8</v>
      </c>
      <c r="D28" s="170">
        <f t="shared" si="10"/>
        <v>0</v>
      </c>
      <c r="E28" s="170">
        <f t="shared" si="11"/>
        <v>0</v>
      </c>
      <c r="F28" s="170">
        <f t="shared" si="12"/>
        <v>7</v>
      </c>
      <c r="G28" s="170">
        <f t="shared" si="13"/>
        <v>0</v>
      </c>
      <c r="H28" s="170">
        <f t="shared" si="15"/>
        <v>0</v>
      </c>
      <c r="I28" s="170">
        <f t="shared" si="14"/>
        <v>1</v>
      </c>
      <c r="J28" s="101"/>
      <c r="K28" s="68"/>
      <c r="L28" s="68"/>
      <c r="M28" s="68"/>
      <c r="N28" s="68"/>
      <c r="O28" s="68"/>
      <c r="P28" s="144"/>
      <c r="Q28" s="144"/>
      <c r="R28" s="144"/>
      <c r="S28" s="144"/>
      <c r="T28" s="144"/>
      <c r="U28" s="144"/>
      <c r="V28" s="68"/>
      <c r="W28" s="68"/>
      <c r="X28" s="68"/>
      <c r="Y28" s="68"/>
      <c r="Z28" s="68"/>
      <c r="AA28" s="68"/>
      <c r="AB28" s="144"/>
      <c r="AC28" s="144"/>
      <c r="AD28" s="144">
        <v>1</v>
      </c>
      <c r="AE28" s="144"/>
      <c r="AF28" s="144"/>
      <c r="AG28" s="144"/>
      <c r="AH28" s="68"/>
      <c r="AI28" s="68"/>
      <c r="AJ28" s="68"/>
      <c r="AK28" s="68"/>
      <c r="AL28" s="68"/>
      <c r="AM28" s="68"/>
      <c r="AN28" s="144"/>
      <c r="AO28" s="144"/>
      <c r="AP28" s="144"/>
      <c r="AQ28" s="144"/>
      <c r="AR28" s="144"/>
      <c r="AS28" s="144"/>
      <c r="AT28" s="68"/>
      <c r="AU28" s="68"/>
      <c r="AV28" s="68">
        <v>1</v>
      </c>
      <c r="AW28" s="68"/>
      <c r="AX28" s="68"/>
      <c r="AY28" s="68"/>
      <c r="AZ28" s="144"/>
      <c r="BA28" s="144"/>
      <c r="BB28" s="144">
        <v>1</v>
      </c>
      <c r="BC28" s="144"/>
      <c r="BD28" s="160"/>
      <c r="BE28" s="160"/>
      <c r="BF28" s="9"/>
      <c r="BG28" s="9"/>
      <c r="BH28" s="9"/>
      <c r="BI28" s="9"/>
      <c r="BJ28" s="9"/>
      <c r="BK28" s="9"/>
      <c r="BL28" s="160"/>
      <c r="BM28" s="160"/>
      <c r="BN28" s="160"/>
      <c r="BO28" s="160"/>
      <c r="BP28" s="160"/>
      <c r="BQ28" s="160"/>
      <c r="BR28" s="9"/>
      <c r="BS28" s="9"/>
      <c r="BT28" s="9"/>
      <c r="BU28" s="9"/>
      <c r="BV28" s="9"/>
      <c r="BW28" s="9"/>
      <c r="BX28" s="160"/>
      <c r="BY28" s="160"/>
      <c r="BZ28" s="160"/>
      <c r="CA28" s="160"/>
      <c r="CB28" s="160"/>
      <c r="CC28" s="164"/>
      <c r="CD28" s="9"/>
      <c r="CE28" s="9"/>
      <c r="CF28" s="9"/>
      <c r="CG28" s="9"/>
      <c r="CH28" s="9"/>
      <c r="CI28" s="9"/>
      <c r="CJ28" s="160"/>
      <c r="CK28" s="160"/>
      <c r="CL28" s="160"/>
      <c r="CM28" s="160"/>
      <c r="CN28" s="160"/>
      <c r="CO28" s="160"/>
      <c r="CP28" s="9"/>
      <c r="CQ28" s="9"/>
      <c r="CR28" s="9"/>
      <c r="CS28" s="9"/>
      <c r="CT28" s="9"/>
      <c r="CU28" s="9"/>
      <c r="CV28" s="160"/>
      <c r="CW28" s="160"/>
      <c r="CX28" s="160"/>
      <c r="CY28" s="160"/>
      <c r="CZ28" s="160"/>
      <c r="DA28" s="160"/>
      <c r="DB28" s="9"/>
      <c r="DC28" s="9"/>
      <c r="DD28" s="9"/>
      <c r="DE28" s="9"/>
      <c r="DF28" s="9"/>
      <c r="DG28" s="9"/>
      <c r="DH28" s="160"/>
      <c r="DI28" s="160"/>
      <c r="DJ28" s="160"/>
      <c r="DK28" s="160"/>
      <c r="DL28" s="160"/>
      <c r="DM28" s="160"/>
      <c r="DN28" s="9"/>
      <c r="DO28" s="9"/>
      <c r="DP28" s="9"/>
      <c r="DQ28" s="9"/>
      <c r="DR28" s="9"/>
      <c r="DS28" s="9"/>
      <c r="DT28" s="160"/>
      <c r="DU28" s="160"/>
      <c r="DV28" s="160"/>
      <c r="DW28" s="160"/>
      <c r="DX28" s="160"/>
      <c r="DY28" s="160"/>
      <c r="DZ28" s="9"/>
      <c r="EA28" s="9"/>
      <c r="EB28" s="9">
        <v>1</v>
      </c>
      <c r="EC28" s="9"/>
      <c r="ED28" s="9"/>
      <c r="EE28" s="9"/>
      <c r="EF28" s="160"/>
      <c r="EG28" s="160"/>
      <c r="EH28" s="160"/>
      <c r="EI28" s="160"/>
      <c r="EJ28" s="160"/>
      <c r="EK28" s="160"/>
      <c r="EL28" s="9"/>
      <c r="EM28" s="9"/>
      <c r="EN28" s="9"/>
      <c r="EO28" s="9"/>
      <c r="EP28" s="9"/>
      <c r="EQ28" s="9"/>
      <c r="ER28" s="160"/>
      <c r="ES28" s="160"/>
      <c r="ET28" s="160"/>
      <c r="EU28" s="160"/>
      <c r="EV28" s="160"/>
      <c r="EW28" s="160"/>
      <c r="EX28" s="9"/>
      <c r="EY28" s="9"/>
      <c r="EZ28" s="9"/>
      <c r="FA28" s="9"/>
      <c r="FB28" s="9"/>
      <c r="FC28" s="9"/>
      <c r="FD28" s="160"/>
      <c r="FE28" s="160"/>
      <c r="FF28" s="160"/>
      <c r="FG28" s="160"/>
      <c r="FH28" s="160"/>
      <c r="FI28" s="160"/>
      <c r="FJ28" s="9"/>
      <c r="FK28" s="9"/>
      <c r="FL28" s="9"/>
      <c r="FM28" s="9"/>
      <c r="FN28" s="9"/>
      <c r="FO28" s="9"/>
      <c r="FP28" s="160"/>
      <c r="FQ28" s="160"/>
      <c r="FR28" s="160"/>
      <c r="FS28" s="160"/>
      <c r="FT28" s="160"/>
      <c r="FU28" s="160">
        <v>1</v>
      </c>
      <c r="FV28" s="9"/>
      <c r="FW28" s="9"/>
      <c r="FX28" s="9"/>
      <c r="FY28" s="9"/>
      <c r="FZ28" s="9"/>
      <c r="GA28" s="9"/>
      <c r="GB28" s="160"/>
      <c r="GC28" s="160"/>
      <c r="GD28" s="160"/>
      <c r="GE28" s="160"/>
      <c r="GF28" s="160"/>
      <c r="GG28" s="160"/>
      <c r="GH28" s="9"/>
      <c r="GI28" s="9"/>
      <c r="GJ28" s="9"/>
      <c r="GK28" s="9"/>
      <c r="GL28" s="9"/>
      <c r="GM28" s="9"/>
      <c r="GN28" s="160"/>
      <c r="GO28" s="160"/>
      <c r="GP28" s="160"/>
      <c r="GQ28" s="160"/>
      <c r="GR28" s="160"/>
      <c r="GS28" s="160"/>
      <c r="GT28" s="9"/>
      <c r="GU28" s="9"/>
      <c r="GV28" s="9"/>
      <c r="GW28" s="9"/>
      <c r="GX28" s="9"/>
      <c r="GY28" s="9"/>
      <c r="GZ28" s="160"/>
      <c r="HA28" s="160"/>
      <c r="HB28" s="160"/>
      <c r="HC28" s="160"/>
      <c r="HD28" s="160"/>
      <c r="HE28" s="160"/>
      <c r="HF28" s="9"/>
      <c r="HG28" s="9"/>
      <c r="HH28" s="9"/>
      <c r="HI28" s="9"/>
      <c r="HJ28" s="9"/>
      <c r="HK28" s="9"/>
      <c r="HL28" s="160"/>
      <c r="HM28" s="160"/>
      <c r="HN28" s="160"/>
      <c r="HO28" s="160"/>
      <c r="HP28" s="160"/>
      <c r="HQ28" s="160"/>
      <c r="HR28" s="9"/>
      <c r="HS28" s="9"/>
      <c r="HT28" s="9"/>
      <c r="HU28" s="9"/>
      <c r="HV28" s="9"/>
      <c r="HW28" s="9"/>
      <c r="HX28" s="160"/>
      <c r="HY28" s="160"/>
      <c r="HZ28" s="160"/>
      <c r="IA28" s="160"/>
      <c r="IB28" s="160"/>
      <c r="IC28" s="160"/>
      <c r="ID28" s="9"/>
      <c r="IE28" s="9"/>
      <c r="IF28" s="9"/>
      <c r="IG28" s="9"/>
      <c r="IH28" s="9"/>
      <c r="II28" s="9"/>
      <c r="IJ28" s="160"/>
      <c r="IK28" s="160"/>
      <c r="IL28" s="160"/>
      <c r="IM28" s="160"/>
      <c r="IN28" s="160"/>
      <c r="IO28" s="169"/>
      <c r="IP28" s="13"/>
      <c r="IQ28" s="13"/>
      <c r="IR28" s="13"/>
      <c r="IS28" s="13"/>
      <c r="IT28" s="13"/>
      <c r="IU28" s="13"/>
      <c r="IV28" s="194"/>
    </row>
    <row r="29" spans="1:256" s="1" customFormat="1" ht="12.75" customHeight="1">
      <c r="A29" s="201" t="s">
        <v>100</v>
      </c>
      <c r="B29" s="75"/>
      <c r="C29" s="99">
        <f t="shared" si="0"/>
        <v>1</v>
      </c>
      <c r="D29" s="170">
        <f t="shared" si="10"/>
        <v>1</v>
      </c>
      <c r="E29" s="170">
        <f t="shared" si="11"/>
        <v>0</v>
      </c>
      <c r="F29" s="170">
        <f t="shared" si="12"/>
        <v>0</v>
      </c>
      <c r="G29" s="170">
        <f t="shared" si="13"/>
        <v>0</v>
      </c>
      <c r="H29" s="170">
        <f t="shared" si="15"/>
        <v>0</v>
      </c>
      <c r="I29" s="170">
        <f t="shared" si="14"/>
        <v>0</v>
      </c>
      <c r="J29" s="101"/>
      <c r="K29" s="68"/>
      <c r="L29" s="68"/>
      <c r="M29" s="68"/>
      <c r="N29" s="68"/>
      <c r="O29" s="68"/>
      <c r="P29" s="144"/>
      <c r="Q29" s="144"/>
      <c r="R29" s="144"/>
      <c r="S29" s="144"/>
      <c r="T29" s="144"/>
      <c r="U29" s="144"/>
      <c r="V29" s="68"/>
      <c r="W29" s="68"/>
      <c r="X29" s="68"/>
      <c r="Y29" s="68"/>
      <c r="Z29" s="68"/>
      <c r="AA29" s="68"/>
      <c r="AB29" s="144"/>
      <c r="AC29" s="144"/>
      <c r="AD29" s="144"/>
      <c r="AE29" s="144"/>
      <c r="AF29" s="144"/>
      <c r="AG29" s="144"/>
      <c r="AH29" s="68"/>
      <c r="AI29" s="68"/>
      <c r="AJ29" s="68"/>
      <c r="AK29" s="68"/>
      <c r="AL29" s="68"/>
      <c r="AM29" s="68"/>
      <c r="AN29" s="144"/>
      <c r="AO29" s="144"/>
      <c r="AP29" s="144"/>
      <c r="AQ29" s="144"/>
      <c r="AR29" s="144"/>
      <c r="AS29" s="144"/>
      <c r="AT29" s="68"/>
      <c r="AU29" s="68"/>
      <c r="AV29" s="68"/>
      <c r="AW29" s="68"/>
      <c r="AX29" s="68"/>
      <c r="AY29" s="68"/>
      <c r="AZ29" s="144"/>
      <c r="BA29" s="144"/>
      <c r="BB29" s="144"/>
      <c r="BC29" s="144"/>
      <c r="BD29" s="160"/>
      <c r="BE29" s="160"/>
      <c r="BF29" s="9"/>
      <c r="BG29" s="9"/>
      <c r="BH29" s="9"/>
      <c r="BI29" s="9"/>
      <c r="BJ29" s="9"/>
      <c r="BK29" s="9"/>
      <c r="BL29" s="160"/>
      <c r="BM29" s="160"/>
      <c r="BN29" s="160"/>
      <c r="BO29" s="160"/>
      <c r="BP29" s="160"/>
      <c r="BQ29" s="160"/>
      <c r="BR29" s="9"/>
      <c r="BS29" s="9"/>
      <c r="BT29" s="9"/>
      <c r="BU29" s="9"/>
      <c r="BV29" s="9"/>
      <c r="BW29" s="9"/>
      <c r="BX29" s="160"/>
      <c r="BY29" s="160"/>
      <c r="BZ29" s="160"/>
      <c r="CA29" s="160"/>
      <c r="CB29" s="160"/>
      <c r="CC29" s="164"/>
      <c r="CD29" s="9"/>
      <c r="CE29" s="9"/>
      <c r="CF29" s="9"/>
      <c r="CG29" s="9"/>
      <c r="CH29" s="9"/>
      <c r="CI29" s="9"/>
      <c r="CJ29" s="160"/>
      <c r="CK29" s="160"/>
      <c r="CL29" s="160"/>
      <c r="CM29" s="160"/>
      <c r="CN29" s="160"/>
      <c r="CO29" s="160"/>
      <c r="CP29" s="9"/>
      <c r="CQ29" s="9"/>
      <c r="CR29" s="9"/>
      <c r="CS29" s="9"/>
      <c r="CT29" s="9"/>
      <c r="CU29" s="9"/>
      <c r="CV29" s="160"/>
      <c r="CW29" s="160"/>
      <c r="CX29" s="160"/>
      <c r="CY29" s="160"/>
      <c r="CZ29" s="160"/>
      <c r="DA29" s="160"/>
      <c r="DB29" s="9"/>
      <c r="DC29" s="9"/>
      <c r="DD29" s="9"/>
      <c r="DE29" s="9"/>
      <c r="DF29" s="9"/>
      <c r="DG29" s="9"/>
      <c r="DH29" s="160"/>
      <c r="DI29" s="160"/>
      <c r="DJ29" s="160"/>
      <c r="DK29" s="160"/>
      <c r="DL29" s="160"/>
      <c r="DM29" s="160"/>
      <c r="DN29" s="9"/>
      <c r="DO29" s="9"/>
      <c r="DP29" s="9"/>
      <c r="DQ29" s="9"/>
      <c r="DR29" s="9"/>
      <c r="DS29" s="9"/>
      <c r="DT29" s="160"/>
      <c r="DU29" s="160"/>
      <c r="DV29" s="160"/>
      <c r="DW29" s="160"/>
      <c r="DX29" s="160"/>
      <c r="DY29" s="160"/>
      <c r="DZ29" s="9"/>
      <c r="EA29" s="9"/>
      <c r="EB29" s="9"/>
      <c r="EC29" s="9"/>
      <c r="ED29" s="9"/>
      <c r="EE29" s="9"/>
      <c r="EF29" s="160"/>
      <c r="EG29" s="160"/>
      <c r="EH29" s="160"/>
      <c r="EI29" s="160"/>
      <c r="EJ29" s="160"/>
      <c r="EK29" s="160"/>
      <c r="EL29" s="9"/>
      <c r="EM29" s="9"/>
      <c r="EN29" s="9"/>
      <c r="EO29" s="9"/>
      <c r="EP29" s="9"/>
      <c r="EQ29" s="9"/>
      <c r="ER29" s="160"/>
      <c r="ES29" s="160"/>
      <c r="ET29" s="160"/>
      <c r="EU29" s="160"/>
      <c r="EV29" s="160"/>
      <c r="EW29" s="160"/>
      <c r="EX29" s="9"/>
      <c r="EY29" s="9"/>
      <c r="EZ29" s="9"/>
      <c r="FA29" s="9"/>
      <c r="FB29" s="9"/>
      <c r="FC29" s="9"/>
      <c r="FD29" s="160"/>
      <c r="FE29" s="160"/>
      <c r="FF29" s="160"/>
      <c r="FG29" s="160"/>
      <c r="FH29" s="160"/>
      <c r="FI29" s="160"/>
      <c r="FJ29" s="9"/>
      <c r="FK29" s="9"/>
      <c r="FL29" s="9"/>
      <c r="FM29" s="9"/>
      <c r="FN29" s="9"/>
      <c r="FO29" s="9"/>
      <c r="FP29" s="160">
        <v>1</v>
      </c>
      <c r="FQ29" s="160"/>
      <c r="FR29" s="160"/>
      <c r="FS29" s="160"/>
      <c r="FT29" s="160"/>
      <c r="FU29" s="160"/>
      <c r="FV29" s="9"/>
      <c r="FW29" s="9"/>
      <c r="FX29" s="9"/>
      <c r="FY29" s="9"/>
      <c r="FZ29" s="9"/>
      <c r="GA29" s="9"/>
      <c r="GB29" s="160"/>
      <c r="GC29" s="160"/>
      <c r="GD29" s="160"/>
      <c r="GE29" s="160"/>
      <c r="GF29" s="160"/>
      <c r="GG29" s="160"/>
      <c r="GH29" s="9"/>
      <c r="GI29" s="9"/>
      <c r="GJ29" s="9"/>
      <c r="GK29" s="9"/>
      <c r="GL29" s="9"/>
      <c r="GM29" s="9"/>
      <c r="GN29" s="160"/>
      <c r="GO29" s="160"/>
      <c r="GP29" s="160"/>
      <c r="GQ29" s="160"/>
      <c r="GR29" s="160"/>
      <c r="GS29" s="160"/>
      <c r="GT29" s="9"/>
      <c r="GU29" s="9"/>
      <c r="GV29" s="9"/>
      <c r="GW29" s="9"/>
      <c r="GX29" s="9"/>
      <c r="GY29" s="9"/>
      <c r="GZ29" s="160"/>
      <c r="HA29" s="160"/>
      <c r="HB29" s="160"/>
      <c r="HC29" s="160"/>
      <c r="HD29" s="160"/>
      <c r="HE29" s="160"/>
      <c r="HF29" s="9"/>
      <c r="HG29" s="9"/>
      <c r="HH29" s="9"/>
      <c r="HI29" s="9"/>
      <c r="HJ29" s="9"/>
      <c r="HK29" s="9"/>
      <c r="HL29" s="160"/>
      <c r="HM29" s="160"/>
      <c r="HN29" s="160"/>
      <c r="HO29" s="160"/>
      <c r="HP29" s="160"/>
      <c r="HQ29" s="160"/>
      <c r="HR29" s="9"/>
      <c r="HS29" s="9"/>
      <c r="HT29" s="9"/>
      <c r="HU29" s="9"/>
      <c r="HV29" s="9"/>
      <c r="HW29" s="9"/>
      <c r="HX29" s="160"/>
      <c r="HY29" s="160"/>
      <c r="HZ29" s="160"/>
      <c r="IA29" s="160"/>
      <c r="IB29" s="160"/>
      <c r="IC29" s="160"/>
      <c r="ID29" s="9"/>
      <c r="IE29" s="9"/>
      <c r="IF29" s="9"/>
      <c r="IG29" s="9"/>
      <c r="IH29" s="9"/>
      <c r="II29" s="9"/>
      <c r="IJ29" s="160"/>
      <c r="IK29" s="160"/>
      <c r="IL29" s="160"/>
      <c r="IM29" s="160"/>
      <c r="IN29" s="160"/>
      <c r="IO29" s="169"/>
      <c r="IP29" s="13"/>
      <c r="IQ29" s="13"/>
      <c r="IR29" s="13"/>
      <c r="IS29" s="13"/>
      <c r="IT29" s="13"/>
      <c r="IU29" s="13"/>
      <c r="IV29" s="194"/>
    </row>
    <row r="30" spans="1:256" s="1" customFormat="1" ht="12.75" customHeight="1">
      <c r="A30" s="201" t="s">
        <v>101</v>
      </c>
      <c r="B30" s="75"/>
      <c r="C30" s="99">
        <f t="shared" si="0"/>
        <v>0</v>
      </c>
      <c r="D30" s="170">
        <f t="shared" si="10"/>
        <v>0</v>
      </c>
      <c r="E30" s="170">
        <f t="shared" si="11"/>
        <v>0</v>
      </c>
      <c r="F30" s="170">
        <f t="shared" si="12"/>
        <v>0</v>
      </c>
      <c r="G30" s="170">
        <f t="shared" si="13"/>
        <v>0</v>
      </c>
      <c r="H30" s="170">
        <f t="shared" si="15"/>
        <v>0</v>
      </c>
      <c r="I30" s="170">
        <f t="shared" si="14"/>
        <v>0</v>
      </c>
      <c r="J30" s="101"/>
      <c r="K30" s="68"/>
      <c r="L30" s="68"/>
      <c r="M30" s="68"/>
      <c r="N30" s="68"/>
      <c r="O30" s="68"/>
      <c r="P30" s="144"/>
      <c r="Q30" s="144"/>
      <c r="R30" s="144"/>
      <c r="S30" s="144"/>
      <c r="T30" s="144"/>
      <c r="U30" s="144"/>
      <c r="V30" s="68"/>
      <c r="W30" s="68"/>
      <c r="X30" s="68"/>
      <c r="Y30" s="68"/>
      <c r="Z30" s="68"/>
      <c r="AA30" s="68"/>
      <c r="AB30" s="144"/>
      <c r="AC30" s="144"/>
      <c r="AD30" s="144"/>
      <c r="AE30" s="144"/>
      <c r="AF30" s="144"/>
      <c r="AG30" s="144"/>
      <c r="AH30" s="68"/>
      <c r="AI30" s="68"/>
      <c r="AJ30" s="68"/>
      <c r="AK30" s="68"/>
      <c r="AL30" s="68"/>
      <c r="AM30" s="68"/>
      <c r="AN30" s="144"/>
      <c r="AO30" s="144"/>
      <c r="AP30" s="144"/>
      <c r="AQ30" s="144"/>
      <c r="AR30" s="144"/>
      <c r="AS30" s="144"/>
      <c r="AT30" s="68"/>
      <c r="AU30" s="68"/>
      <c r="AV30" s="68"/>
      <c r="AW30" s="68"/>
      <c r="AX30" s="68"/>
      <c r="AY30" s="68"/>
      <c r="AZ30" s="144"/>
      <c r="BA30" s="144"/>
      <c r="BB30" s="144"/>
      <c r="BC30" s="144"/>
      <c r="BD30" s="160"/>
      <c r="BE30" s="160"/>
      <c r="BF30" s="9"/>
      <c r="BG30" s="9"/>
      <c r="BH30" s="9"/>
      <c r="BI30" s="9"/>
      <c r="BJ30" s="9"/>
      <c r="BK30" s="9"/>
      <c r="BL30" s="160"/>
      <c r="BM30" s="160"/>
      <c r="BN30" s="160"/>
      <c r="BO30" s="160"/>
      <c r="BP30" s="160"/>
      <c r="BQ30" s="160"/>
      <c r="BR30" s="9"/>
      <c r="BS30" s="9"/>
      <c r="BT30" s="9"/>
      <c r="BU30" s="9"/>
      <c r="BV30" s="9"/>
      <c r="BW30" s="9"/>
      <c r="BX30" s="160"/>
      <c r="BY30" s="160"/>
      <c r="BZ30" s="160"/>
      <c r="CA30" s="160"/>
      <c r="CB30" s="160"/>
      <c r="CC30" s="164"/>
      <c r="CD30" s="9"/>
      <c r="CE30" s="9"/>
      <c r="CF30" s="9"/>
      <c r="CG30" s="9"/>
      <c r="CH30" s="9"/>
      <c r="CI30" s="9"/>
      <c r="CJ30" s="160"/>
      <c r="CK30" s="160"/>
      <c r="CL30" s="160"/>
      <c r="CM30" s="160"/>
      <c r="CN30" s="160"/>
      <c r="CO30" s="160"/>
      <c r="CP30" s="9"/>
      <c r="CQ30" s="9"/>
      <c r="CR30" s="9"/>
      <c r="CS30" s="9"/>
      <c r="CT30" s="9"/>
      <c r="CU30" s="9"/>
      <c r="CV30" s="160"/>
      <c r="CW30" s="160"/>
      <c r="CX30" s="160"/>
      <c r="CY30" s="160"/>
      <c r="CZ30" s="160"/>
      <c r="DA30" s="160"/>
      <c r="DB30" s="9"/>
      <c r="DC30" s="9"/>
      <c r="DD30" s="9"/>
      <c r="DE30" s="9"/>
      <c r="DF30" s="9"/>
      <c r="DG30" s="9"/>
      <c r="DH30" s="160"/>
      <c r="DI30" s="160"/>
      <c r="DJ30" s="160"/>
      <c r="DK30" s="160"/>
      <c r="DL30" s="160"/>
      <c r="DM30" s="160"/>
      <c r="DN30" s="9"/>
      <c r="DO30" s="9"/>
      <c r="DP30" s="9"/>
      <c r="DQ30" s="9"/>
      <c r="DR30" s="9"/>
      <c r="DS30" s="9"/>
      <c r="DT30" s="160"/>
      <c r="DU30" s="160"/>
      <c r="DV30" s="160"/>
      <c r="DW30" s="160"/>
      <c r="DX30" s="160"/>
      <c r="DY30" s="160"/>
      <c r="DZ30" s="9"/>
      <c r="EA30" s="9"/>
      <c r="EB30" s="9"/>
      <c r="EC30" s="9"/>
      <c r="ED30" s="9"/>
      <c r="EE30" s="9"/>
      <c r="EF30" s="160"/>
      <c r="EG30" s="160"/>
      <c r="EH30" s="160"/>
      <c r="EI30" s="160"/>
      <c r="EJ30" s="160"/>
      <c r="EK30" s="160"/>
      <c r="EL30" s="9"/>
      <c r="EM30" s="9"/>
      <c r="EN30" s="9"/>
      <c r="EO30" s="9"/>
      <c r="EP30" s="9"/>
      <c r="EQ30" s="9"/>
      <c r="ER30" s="160"/>
      <c r="ES30" s="160"/>
      <c r="ET30" s="160"/>
      <c r="EU30" s="160"/>
      <c r="EV30" s="160"/>
      <c r="EW30" s="160"/>
      <c r="EX30" s="9"/>
      <c r="EY30" s="9"/>
      <c r="EZ30" s="9"/>
      <c r="FA30" s="9"/>
      <c r="FB30" s="9"/>
      <c r="FC30" s="9"/>
      <c r="FD30" s="160"/>
      <c r="FE30" s="160"/>
      <c r="FF30" s="160"/>
      <c r="FG30" s="160"/>
      <c r="FH30" s="160"/>
      <c r="FI30" s="160"/>
      <c r="FJ30" s="9"/>
      <c r="FK30" s="9"/>
      <c r="FL30" s="9"/>
      <c r="FM30" s="9"/>
      <c r="FN30" s="9"/>
      <c r="FO30" s="9"/>
      <c r="FP30" s="160"/>
      <c r="FQ30" s="160"/>
      <c r="FR30" s="160"/>
      <c r="FS30" s="160"/>
      <c r="FT30" s="160"/>
      <c r="FU30" s="160"/>
      <c r="FV30" s="9"/>
      <c r="FW30" s="9"/>
      <c r="FX30" s="9"/>
      <c r="FY30" s="9"/>
      <c r="FZ30" s="9"/>
      <c r="GA30" s="9"/>
      <c r="GB30" s="160"/>
      <c r="GC30" s="160"/>
      <c r="GD30" s="160"/>
      <c r="GE30" s="160"/>
      <c r="GF30" s="160"/>
      <c r="GG30" s="160"/>
      <c r="GH30" s="9"/>
      <c r="GI30" s="9"/>
      <c r="GJ30" s="9"/>
      <c r="GK30" s="9"/>
      <c r="GL30" s="9"/>
      <c r="GM30" s="9"/>
      <c r="GN30" s="160"/>
      <c r="GO30" s="160"/>
      <c r="GP30" s="160"/>
      <c r="GQ30" s="160"/>
      <c r="GR30" s="160"/>
      <c r="GS30" s="160"/>
      <c r="GT30" s="9"/>
      <c r="GU30" s="9"/>
      <c r="GV30" s="9"/>
      <c r="GW30" s="9"/>
      <c r="GX30" s="9"/>
      <c r="GY30" s="9"/>
      <c r="GZ30" s="160"/>
      <c r="HA30" s="160"/>
      <c r="HB30" s="160"/>
      <c r="HC30" s="160"/>
      <c r="HD30" s="160"/>
      <c r="HE30" s="160"/>
      <c r="HF30" s="9"/>
      <c r="HG30" s="9"/>
      <c r="HH30" s="9"/>
      <c r="HI30" s="9"/>
      <c r="HJ30" s="9"/>
      <c r="HK30" s="9"/>
      <c r="HL30" s="160"/>
      <c r="HM30" s="160"/>
      <c r="HN30" s="160"/>
      <c r="HO30" s="160"/>
      <c r="HP30" s="160"/>
      <c r="HQ30" s="160"/>
      <c r="HR30" s="9"/>
      <c r="HS30" s="9"/>
      <c r="HT30" s="9"/>
      <c r="HU30" s="9"/>
      <c r="HV30" s="9"/>
      <c r="HW30" s="9"/>
      <c r="HX30" s="160"/>
      <c r="HY30" s="160"/>
      <c r="HZ30" s="160"/>
      <c r="IA30" s="160"/>
      <c r="IB30" s="160"/>
      <c r="IC30" s="160"/>
      <c r="ID30" s="9"/>
      <c r="IE30" s="9"/>
      <c r="IF30" s="9"/>
      <c r="IG30" s="9"/>
      <c r="IH30" s="9"/>
      <c r="II30" s="9"/>
      <c r="IJ30" s="160"/>
      <c r="IK30" s="160"/>
      <c r="IL30" s="160"/>
      <c r="IM30" s="160"/>
      <c r="IN30" s="160"/>
      <c r="IO30" s="169"/>
      <c r="IP30" s="13"/>
      <c r="IQ30" s="13"/>
      <c r="IR30" s="13"/>
      <c r="IS30" s="13"/>
      <c r="IT30" s="13"/>
      <c r="IU30" s="13"/>
      <c r="IV30" s="194"/>
    </row>
    <row r="31" spans="1:256" s="1" customFormat="1" ht="12.75" customHeight="1">
      <c r="A31" s="201" t="s">
        <v>155</v>
      </c>
      <c r="B31" s="75"/>
      <c r="C31" s="99">
        <f t="shared" si="0"/>
        <v>2</v>
      </c>
      <c r="D31" s="170">
        <f t="shared" si="10"/>
        <v>0</v>
      </c>
      <c r="E31" s="170">
        <f t="shared" si="11"/>
        <v>2</v>
      </c>
      <c r="F31" s="170">
        <f t="shared" si="12"/>
        <v>0</v>
      </c>
      <c r="G31" s="170">
        <f t="shared" si="13"/>
        <v>0</v>
      </c>
      <c r="H31" s="170">
        <f t="shared" si="15"/>
        <v>0</v>
      </c>
      <c r="I31" s="170">
        <f t="shared" si="14"/>
        <v>0</v>
      </c>
      <c r="J31" s="101"/>
      <c r="K31" s="68"/>
      <c r="L31" s="68"/>
      <c r="M31" s="68"/>
      <c r="N31" s="68"/>
      <c r="O31" s="68"/>
      <c r="P31" s="144"/>
      <c r="Q31" s="144"/>
      <c r="R31" s="144"/>
      <c r="S31" s="144"/>
      <c r="T31" s="144"/>
      <c r="U31" s="144"/>
      <c r="V31" s="68"/>
      <c r="W31" s="68"/>
      <c r="X31" s="68"/>
      <c r="Y31" s="68"/>
      <c r="Z31" s="68"/>
      <c r="AA31" s="68"/>
      <c r="AB31" s="144"/>
      <c r="AC31" s="144"/>
      <c r="AD31" s="144"/>
      <c r="AE31" s="144"/>
      <c r="AF31" s="144"/>
      <c r="AG31" s="144"/>
      <c r="AH31" s="68"/>
      <c r="AI31" s="68"/>
      <c r="AJ31" s="68"/>
      <c r="AK31" s="68"/>
      <c r="AL31" s="68"/>
      <c r="AM31" s="68"/>
      <c r="AN31" s="144"/>
      <c r="AO31" s="144"/>
      <c r="AP31" s="144"/>
      <c r="AQ31" s="144"/>
      <c r="AR31" s="144"/>
      <c r="AS31" s="144"/>
      <c r="AT31" s="68"/>
      <c r="AU31" s="68"/>
      <c r="AV31" s="68"/>
      <c r="AW31" s="68"/>
      <c r="AX31" s="68"/>
      <c r="AY31" s="68"/>
      <c r="AZ31" s="144"/>
      <c r="BA31" s="144"/>
      <c r="BB31" s="144"/>
      <c r="BC31" s="144"/>
      <c r="BD31" s="160"/>
      <c r="BE31" s="160"/>
      <c r="BF31" s="9"/>
      <c r="BG31" s="9"/>
      <c r="BH31" s="9"/>
      <c r="BI31" s="9"/>
      <c r="BJ31" s="9"/>
      <c r="BK31" s="9"/>
      <c r="BL31" s="160"/>
      <c r="BM31" s="160"/>
      <c r="BN31" s="160"/>
      <c r="BO31" s="160"/>
      <c r="BP31" s="160"/>
      <c r="BQ31" s="160"/>
      <c r="BR31" s="9"/>
      <c r="BS31" s="9"/>
      <c r="BT31" s="9"/>
      <c r="BU31" s="9"/>
      <c r="BV31" s="9"/>
      <c r="BW31" s="9"/>
      <c r="BX31" s="160"/>
      <c r="BY31" s="160"/>
      <c r="BZ31" s="160"/>
      <c r="CA31" s="160"/>
      <c r="CB31" s="160"/>
      <c r="CC31" s="164"/>
      <c r="CD31" s="9"/>
      <c r="CE31" s="9"/>
      <c r="CF31" s="9"/>
      <c r="CG31" s="9"/>
      <c r="CH31" s="9"/>
      <c r="CI31" s="9"/>
      <c r="CJ31" s="160"/>
      <c r="CK31" s="160"/>
      <c r="CL31" s="160"/>
      <c r="CM31" s="160"/>
      <c r="CN31" s="160"/>
      <c r="CO31" s="160"/>
      <c r="CP31" s="9"/>
      <c r="CQ31" s="9"/>
      <c r="CR31" s="9"/>
      <c r="CS31" s="9"/>
      <c r="CT31" s="9"/>
      <c r="CU31" s="9"/>
      <c r="CV31" s="160"/>
      <c r="CW31" s="160"/>
      <c r="CX31" s="160"/>
      <c r="CY31" s="160"/>
      <c r="CZ31" s="160"/>
      <c r="DA31" s="160"/>
      <c r="DB31" s="9"/>
      <c r="DC31" s="9"/>
      <c r="DD31" s="9"/>
      <c r="DE31" s="9"/>
      <c r="DF31" s="9"/>
      <c r="DG31" s="9"/>
      <c r="DH31" s="160"/>
      <c r="DI31" s="160"/>
      <c r="DJ31" s="160"/>
      <c r="DK31" s="160"/>
      <c r="DL31" s="160"/>
      <c r="DM31" s="160"/>
      <c r="DN31" s="9"/>
      <c r="DO31" s="9"/>
      <c r="DP31" s="9"/>
      <c r="DQ31" s="9"/>
      <c r="DR31" s="9"/>
      <c r="DS31" s="9"/>
      <c r="DT31" s="160"/>
      <c r="DU31" s="160"/>
      <c r="DV31" s="160"/>
      <c r="DW31" s="160"/>
      <c r="DX31" s="160"/>
      <c r="DY31" s="160"/>
      <c r="DZ31" s="9"/>
      <c r="EA31" s="9"/>
      <c r="EB31" s="9"/>
      <c r="EC31" s="9"/>
      <c r="ED31" s="9"/>
      <c r="EE31" s="9"/>
      <c r="EF31" s="160"/>
      <c r="EG31" s="160"/>
      <c r="EH31" s="160"/>
      <c r="EI31" s="160"/>
      <c r="EJ31" s="160"/>
      <c r="EK31" s="160"/>
      <c r="EL31" s="9"/>
      <c r="EM31" s="9">
        <v>1</v>
      </c>
      <c r="EN31" s="9"/>
      <c r="EO31" s="9"/>
      <c r="EP31" s="9"/>
      <c r="EQ31" s="9"/>
      <c r="ER31" s="160"/>
      <c r="ES31" s="160"/>
      <c r="ET31" s="160"/>
      <c r="EU31" s="160"/>
      <c r="EV31" s="160"/>
      <c r="EW31" s="160"/>
      <c r="EX31" s="9"/>
      <c r="EY31" s="9"/>
      <c r="EZ31" s="9"/>
      <c r="FA31" s="9"/>
      <c r="FB31" s="9"/>
      <c r="FC31" s="9"/>
      <c r="FD31" s="160"/>
      <c r="FE31" s="160"/>
      <c r="FF31" s="160"/>
      <c r="FG31" s="160"/>
      <c r="FH31" s="160"/>
      <c r="FI31" s="160"/>
      <c r="FJ31" s="9"/>
      <c r="FK31" s="9"/>
      <c r="FL31" s="9"/>
      <c r="FM31" s="9"/>
      <c r="FN31" s="9"/>
      <c r="FO31" s="9"/>
      <c r="FP31" s="160"/>
      <c r="FQ31" s="160"/>
      <c r="FR31" s="160"/>
      <c r="FS31" s="160"/>
      <c r="FT31" s="160"/>
      <c r="FU31" s="160"/>
      <c r="FV31" s="9"/>
      <c r="FW31" s="9"/>
      <c r="FX31" s="9"/>
      <c r="FY31" s="9"/>
      <c r="FZ31" s="9"/>
      <c r="GA31" s="9"/>
      <c r="GB31" s="160"/>
      <c r="GC31" s="160"/>
      <c r="GD31" s="160"/>
      <c r="GE31" s="160"/>
      <c r="GF31" s="160"/>
      <c r="GG31" s="160"/>
      <c r="GH31" s="9"/>
      <c r="GI31" s="9"/>
      <c r="GJ31" s="9"/>
      <c r="GK31" s="9"/>
      <c r="GL31" s="9"/>
      <c r="GM31" s="9"/>
      <c r="GN31" s="160"/>
      <c r="GO31" s="160"/>
      <c r="GP31" s="160"/>
      <c r="GQ31" s="160"/>
      <c r="GR31" s="160"/>
      <c r="GS31" s="160"/>
      <c r="GT31" s="9"/>
      <c r="GU31" s="9"/>
      <c r="GV31" s="9"/>
      <c r="GW31" s="9"/>
      <c r="GX31" s="9"/>
      <c r="GY31" s="9"/>
      <c r="GZ31" s="160"/>
      <c r="HA31" s="160"/>
      <c r="HB31" s="160"/>
      <c r="HC31" s="160"/>
      <c r="HD31" s="160"/>
      <c r="HE31" s="160"/>
      <c r="HF31" s="9"/>
      <c r="HG31" s="9"/>
      <c r="HH31" s="9"/>
      <c r="HI31" s="9"/>
      <c r="HJ31" s="9"/>
      <c r="HK31" s="9"/>
      <c r="HL31" s="160"/>
      <c r="HM31" s="160"/>
      <c r="HN31" s="160"/>
      <c r="HO31" s="160"/>
      <c r="HP31" s="160"/>
      <c r="HQ31" s="160"/>
      <c r="HR31" s="9"/>
      <c r="HS31" s="9"/>
      <c r="HT31" s="9"/>
      <c r="HU31" s="9"/>
      <c r="HV31" s="9"/>
      <c r="HW31" s="9"/>
      <c r="HX31" s="160"/>
      <c r="HY31" s="160"/>
      <c r="HZ31" s="160"/>
      <c r="IA31" s="160"/>
      <c r="IB31" s="160"/>
      <c r="IC31" s="160"/>
      <c r="ID31" s="9"/>
      <c r="IE31" s="9"/>
      <c r="IF31" s="9"/>
      <c r="IG31" s="9"/>
      <c r="IH31" s="9"/>
      <c r="II31" s="9"/>
      <c r="IJ31" s="160"/>
      <c r="IK31" s="160"/>
      <c r="IL31" s="160"/>
      <c r="IM31" s="160"/>
      <c r="IN31" s="160"/>
      <c r="IO31" s="169"/>
      <c r="IP31" s="13"/>
      <c r="IQ31" s="13"/>
      <c r="IR31" s="13"/>
      <c r="IS31" s="13"/>
      <c r="IT31" s="13"/>
      <c r="IU31" s="13"/>
      <c r="IV31" s="194"/>
    </row>
    <row r="32" spans="1:256" s="1" customFormat="1" ht="12.75" customHeight="1">
      <c r="A32" s="201" t="s">
        <v>156</v>
      </c>
      <c r="B32" s="75"/>
      <c r="C32" s="99">
        <f t="shared" si="0"/>
        <v>1</v>
      </c>
      <c r="D32" s="170">
        <f t="shared" si="10"/>
        <v>0</v>
      </c>
      <c r="E32" s="170">
        <f t="shared" si="11"/>
        <v>1</v>
      </c>
      <c r="F32" s="170">
        <f t="shared" si="12"/>
        <v>0</v>
      </c>
      <c r="G32" s="170">
        <f t="shared" si="13"/>
        <v>0</v>
      </c>
      <c r="H32" s="170">
        <f t="shared" si="15"/>
        <v>0</v>
      </c>
      <c r="I32" s="170">
        <f t="shared" si="14"/>
        <v>0</v>
      </c>
      <c r="J32" s="101"/>
      <c r="K32" s="68"/>
      <c r="L32" s="68"/>
      <c r="M32" s="68"/>
      <c r="N32" s="68"/>
      <c r="O32" s="68"/>
      <c r="P32" s="144"/>
      <c r="Q32" s="144"/>
      <c r="R32" s="144"/>
      <c r="S32" s="144"/>
      <c r="T32" s="144"/>
      <c r="U32" s="144"/>
      <c r="V32" s="68"/>
      <c r="W32" s="68"/>
      <c r="X32" s="68"/>
      <c r="Y32" s="68"/>
      <c r="Z32" s="68"/>
      <c r="AA32" s="68"/>
      <c r="AB32" s="144"/>
      <c r="AC32" s="144"/>
      <c r="AD32" s="144"/>
      <c r="AE32" s="144"/>
      <c r="AF32" s="144"/>
      <c r="AG32" s="144"/>
      <c r="AH32" s="68"/>
      <c r="AI32" s="68"/>
      <c r="AJ32" s="68"/>
      <c r="AK32" s="68"/>
      <c r="AL32" s="68"/>
      <c r="AM32" s="68"/>
      <c r="AN32" s="144"/>
      <c r="AO32" s="144"/>
      <c r="AP32" s="144"/>
      <c r="AQ32" s="144"/>
      <c r="AR32" s="144"/>
      <c r="AS32" s="144"/>
      <c r="AT32" s="68"/>
      <c r="AU32" s="68"/>
      <c r="AV32" s="68"/>
      <c r="AW32" s="68"/>
      <c r="AX32" s="68"/>
      <c r="AY32" s="68"/>
      <c r="AZ32" s="144"/>
      <c r="BA32" s="144"/>
      <c r="BB32" s="144"/>
      <c r="BC32" s="144"/>
      <c r="BD32" s="160"/>
      <c r="BE32" s="160"/>
      <c r="BF32" s="9"/>
      <c r="BG32" s="9"/>
      <c r="BH32" s="9"/>
      <c r="BI32" s="9"/>
      <c r="BJ32" s="9"/>
      <c r="BK32" s="9"/>
      <c r="BL32" s="160"/>
      <c r="BM32" s="160"/>
      <c r="BN32" s="160"/>
      <c r="BO32" s="160"/>
      <c r="BP32" s="160"/>
      <c r="BQ32" s="160"/>
      <c r="BR32" s="9"/>
      <c r="BS32" s="9"/>
      <c r="BT32" s="9"/>
      <c r="BU32" s="9"/>
      <c r="BV32" s="9"/>
      <c r="BW32" s="9"/>
      <c r="BX32" s="160"/>
      <c r="BY32" s="160"/>
      <c r="BZ32" s="160"/>
      <c r="CA32" s="160"/>
      <c r="CB32" s="160"/>
      <c r="CC32" s="164"/>
      <c r="CD32" s="9"/>
      <c r="CE32" s="9"/>
      <c r="CF32" s="9"/>
      <c r="CG32" s="9"/>
      <c r="CH32" s="9"/>
      <c r="CI32" s="9"/>
      <c r="CJ32" s="160"/>
      <c r="CK32" s="160"/>
      <c r="CL32" s="160"/>
      <c r="CM32" s="160"/>
      <c r="CN32" s="160"/>
      <c r="CO32" s="160"/>
      <c r="CP32" s="9"/>
      <c r="CQ32" s="9"/>
      <c r="CR32" s="9"/>
      <c r="CS32" s="9"/>
      <c r="CT32" s="9"/>
      <c r="CU32" s="9"/>
      <c r="CV32" s="160"/>
      <c r="CW32" s="160"/>
      <c r="CX32" s="160"/>
      <c r="CY32" s="160"/>
      <c r="CZ32" s="160"/>
      <c r="DA32" s="160"/>
      <c r="DB32" s="9"/>
      <c r="DC32" s="9"/>
      <c r="DD32" s="9"/>
      <c r="DE32" s="9"/>
      <c r="DF32" s="9"/>
      <c r="DG32" s="9"/>
      <c r="DH32" s="160"/>
      <c r="DI32" s="160"/>
      <c r="DJ32" s="160"/>
      <c r="DK32" s="160"/>
      <c r="DL32" s="160"/>
      <c r="DM32" s="160"/>
      <c r="DN32" s="9"/>
      <c r="DO32" s="9"/>
      <c r="DP32" s="9"/>
      <c r="DQ32" s="9"/>
      <c r="DR32" s="9"/>
      <c r="DS32" s="9"/>
      <c r="DT32" s="160"/>
      <c r="DU32" s="160"/>
      <c r="DV32" s="160"/>
      <c r="DW32" s="160"/>
      <c r="DX32" s="160"/>
      <c r="DY32" s="160"/>
      <c r="DZ32" s="9"/>
      <c r="EA32" s="9"/>
      <c r="EB32" s="9"/>
      <c r="EC32" s="9"/>
      <c r="ED32" s="9"/>
      <c r="EE32" s="9"/>
      <c r="EF32" s="160"/>
      <c r="EG32" s="160"/>
      <c r="EH32" s="160"/>
      <c r="EI32" s="160"/>
      <c r="EJ32" s="160"/>
      <c r="EK32" s="160"/>
      <c r="EL32" s="9"/>
      <c r="EM32" s="9"/>
      <c r="EN32" s="9"/>
      <c r="EO32" s="9"/>
      <c r="EP32" s="9"/>
      <c r="EQ32" s="9"/>
      <c r="ER32" s="160"/>
      <c r="ES32" s="160"/>
      <c r="ET32" s="160"/>
      <c r="EU32" s="160"/>
      <c r="EV32" s="160"/>
      <c r="EW32" s="160"/>
      <c r="EX32" s="9"/>
      <c r="EY32" s="9"/>
      <c r="EZ32" s="9"/>
      <c r="FA32" s="9"/>
      <c r="FB32" s="9"/>
      <c r="FC32" s="9"/>
      <c r="FD32" s="160"/>
      <c r="FE32" s="160"/>
      <c r="FF32" s="160"/>
      <c r="FG32" s="160"/>
      <c r="FH32" s="160"/>
      <c r="FI32" s="160"/>
      <c r="FJ32" s="9"/>
      <c r="FK32" s="9"/>
      <c r="FL32" s="9"/>
      <c r="FM32" s="9"/>
      <c r="FN32" s="9"/>
      <c r="FO32" s="9"/>
      <c r="FP32" s="160"/>
      <c r="FQ32" s="160"/>
      <c r="FR32" s="160"/>
      <c r="FS32" s="160"/>
      <c r="FT32" s="160"/>
      <c r="FU32" s="160"/>
      <c r="FV32" s="9"/>
      <c r="FW32" s="9"/>
      <c r="FX32" s="9"/>
      <c r="FY32" s="9"/>
      <c r="FZ32" s="9"/>
      <c r="GA32" s="9"/>
      <c r="GB32" s="160"/>
      <c r="GC32" s="160">
        <v>1</v>
      </c>
      <c r="GD32" s="160"/>
      <c r="GE32" s="160"/>
      <c r="GF32" s="160"/>
      <c r="GG32" s="160"/>
      <c r="GH32" s="9"/>
      <c r="GI32" s="9"/>
      <c r="GJ32" s="9"/>
      <c r="GK32" s="9"/>
      <c r="GL32" s="9"/>
      <c r="GM32" s="9"/>
      <c r="GN32" s="160"/>
      <c r="GO32" s="160"/>
      <c r="GP32" s="160"/>
      <c r="GQ32" s="160"/>
      <c r="GR32" s="160"/>
      <c r="GS32" s="160"/>
      <c r="GT32" s="9"/>
      <c r="GU32" s="9"/>
      <c r="GV32" s="9"/>
      <c r="GW32" s="9"/>
      <c r="GX32" s="9"/>
      <c r="GY32" s="9"/>
      <c r="GZ32" s="160"/>
      <c r="HA32" s="160"/>
      <c r="HB32" s="160"/>
      <c r="HC32" s="160"/>
      <c r="HD32" s="160"/>
      <c r="HE32" s="160"/>
      <c r="HF32" s="9"/>
      <c r="HG32" s="9"/>
      <c r="HH32" s="9"/>
      <c r="HI32" s="9"/>
      <c r="HJ32" s="9"/>
      <c r="HK32" s="9"/>
      <c r="HL32" s="160"/>
      <c r="HM32" s="160"/>
      <c r="HN32" s="160"/>
      <c r="HO32" s="160"/>
      <c r="HP32" s="160"/>
      <c r="HQ32" s="160"/>
      <c r="HR32" s="9"/>
      <c r="HS32" s="9"/>
      <c r="HT32" s="9"/>
      <c r="HU32" s="9"/>
      <c r="HV32" s="9"/>
      <c r="HW32" s="9"/>
      <c r="HX32" s="160"/>
      <c r="HY32" s="160"/>
      <c r="HZ32" s="160"/>
      <c r="IA32" s="160"/>
      <c r="IB32" s="160"/>
      <c r="IC32" s="160"/>
      <c r="ID32" s="9"/>
      <c r="IE32" s="9"/>
      <c r="IF32" s="9"/>
      <c r="IG32" s="9"/>
      <c r="IH32" s="9"/>
      <c r="II32" s="9"/>
      <c r="IJ32" s="160"/>
      <c r="IK32" s="160"/>
      <c r="IL32" s="160"/>
      <c r="IM32" s="160"/>
      <c r="IN32" s="160"/>
      <c r="IO32" s="169"/>
      <c r="IP32" s="13"/>
      <c r="IQ32" s="13"/>
      <c r="IR32" s="13"/>
      <c r="IS32" s="13"/>
      <c r="IT32" s="13"/>
      <c r="IU32" s="13"/>
      <c r="IV32" s="194"/>
    </row>
    <row r="33" spans="1:256" s="1" customFormat="1" ht="12.75" customHeight="1" hidden="1">
      <c r="A33" s="204"/>
      <c r="B33" s="75"/>
      <c r="C33" s="99">
        <f t="shared" si="0"/>
        <v>0</v>
      </c>
      <c r="D33" s="170">
        <f t="shared" si="10"/>
        <v>0</v>
      </c>
      <c r="E33" s="170">
        <f t="shared" si="11"/>
        <v>0</v>
      </c>
      <c r="F33" s="170">
        <f t="shared" si="12"/>
        <v>0</v>
      </c>
      <c r="G33" s="170">
        <f t="shared" si="13"/>
        <v>0</v>
      </c>
      <c r="H33" s="170">
        <f t="shared" si="15"/>
        <v>0</v>
      </c>
      <c r="I33" s="170">
        <f t="shared" si="14"/>
        <v>0</v>
      </c>
      <c r="J33" s="101"/>
      <c r="K33" s="68"/>
      <c r="L33" s="68"/>
      <c r="M33" s="68"/>
      <c r="N33" s="68"/>
      <c r="O33" s="68"/>
      <c r="P33" s="144"/>
      <c r="Q33" s="144"/>
      <c r="R33" s="144"/>
      <c r="S33" s="144"/>
      <c r="T33" s="144"/>
      <c r="U33" s="144"/>
      <c r="V33" s="68"/>
      <c r="W33" s="68"/>
      <c r="X33" s="68"/>
      <c r="Y33" s="68"/>
      <c r="Z33" s="68"/>
      <c r="AA33" s="68"/>
      <c r="AB33" s="144"/>
      <c r="AC33" s="144"/>
      <c r="AD33" s="144"/>
      <c r="AE33" s="144"/>
      <c r="AF33" s="144"/>
      <c r="AG33" s="144"/>
      <c r="AH33" s="68"/>
      <c r="AI33" s="68"/>
      <c r="AJ33" s="68"/>
      <c r="AK33" s="68"/>
      <c r="AL33" s="68"/>
      <c r="AM33" s="68"/>
      <c r="AN33" s="144"/>
      <c r="AO33" s="144"/>
      <c r="AP33" s="144"/>
      <c r="AQ33" s="144"/>
      <c r="AR33" s="144"/>
      <c r="AS33" s="144"/>
      <c r="AT33" s="68"/>
      <c r="AU33" s="68"/>
      <c r="AV33" s="68"/>
      <c r="AW33" s="68"/>
      <c r="AX33" s="68"/>
      <c r="AY33" s="68"/>
      <c r="AZ33" s="144"/>
      <c r="BA33" s="144"/>
      <c r="BB33" s="144"/>
      <c r="BC33" s="144"/>
      <c r="BD33" s="160"/>
      <c r="BE33" s="160"/>
      <c r="BF33" s="9"/>
      <c r="BG33" s="9"/>
      <c r="BH33" s="9"/>
      <c r="BI33" s="9"/>
      <c r="BJ33" s="9"/>
      <c r="BK33" s="9"/>
      <c r="BL33" s="160"/>
      <c r="BM33" s="160"/>
      <c r="BN33" s="160"/>
      <c r="BO33" s="160"/>
      <c r="BP33" s="160"/>
      <c r="BQ33" s="160"/>
      <c r="BR33" s="9"/>
      <c r="BS33" s="9"/>
      <c r="BT33" s="9"/>
      <c r="BU33" s="9"/>
      <c r="BV33" s="9"/>
      <c r="BW33" s="9"/>
      <c r="BX33" s="160"/>
      <c r="BY33" s="160"/>
      <c r="BZ33" s="160"/>
      <c r="CA33" s="160"/>
      <c r="CB33" s="160"/>
      <c r="CC33" s="164"/>
      <c r="CD33" s="9"/>
      <c r="CE33" s="9"/>
      <c r="CF33" s="9"/>
      <c r="CG33" s="9"/>
      <c r="CH33" s="9"/>
      <c r="CI33" s="9"/>
      <c r="CJ33" s="160"/>
      <c r="CK33" s="160"/>
      <c r="CL33" s="160"/>
      <c r="CM33" s="160"/>
      <c r="CN33" s="160"/>
      <c r="CO33" s="160"/>
      <c r="CP33" s="9"/>
      <c r="CQ33" s="9"/>
      <c r="CR33" s="9"/>
      <c r="CS33" s="9"/>
      <c r="CT33" s="9"/>
      <c r="CU33" s="9"/>
      <c r="CV33" s="160"/>
      <c r="CW33" s="160"/>
      <c r="CX33" s="160"/>
      <c r="CY33" s="160"/>
      <c r="CZ33" s="160"/>
      <c r="DA33" s="160"/>
      <c r="DB33" s="9"/>
      <c r="DC33" s="9"/>
      <c r="DD33" s="9"/>
      <c r="DE33" s="9"/>
      <c r="DF33" s="9"/>
      <c r="DG33" s="9"/>
      <c r="DH33" s="160"/>
      <c r="DI33" s="160"/>
      <c r="DJ33" s="160"/>
      <c r="DK33" s="160"/>
      <c r="DL33" s="160"/>
      <c r="DM33" s="160"/>
      <c r="DN33" s="9"/>
      <c r="DO33" s="9"/>
      <c r="DP33" s="9"/>
      <c r="DQ33" s="9"/>
      <c r="DR33" s="9"/>
      <c r="DS33" s="9"/>
      <c r="DT33" s="160"/>
      <c r="DU33" s="160"/>
      <c r="DV33" s="160"/>
      <c r="DW33" s="160"/>
      <c r="DX33" s="160"/>
      <c r="DY33" s="160"/>
      <c r="DZ33" s="9"/>
      <c r="EA33" s="9"/>
      <c r="EB33" s="9"/>
      <c r="EC33" s="9"/>
      <c r="ED33" s="9"/>
      <c r="EE33" s="9"/>
      <c r="EF33" s="160"/>
      <c r="EG33" s="160"/>
      <c r="EH33" s="160"/>
      <c r="EI33" s="160"/>
      <c r="EJ33" s="160"/>
      <c r="EK33" s="160"/>
      <c r="EL33" s="9"/>
      <c r="EM33" s="9"/>
      <c r="EN33" s="9"/>
      <c r="EO33" s="9"/>
      <c r="EP33" s="9"/>
      <c r="EQ33" s="9"/>
      <c r="ER33" s="160"/>
      <c r="ES33" s="160"/>
      <c r="ET33" s="160"/>
      <c r="EU33" s="160"/>
      <c r="EV33" s="160"/>
      <c r="EW33" s="160"/>
      <c r="EX33" s="9"/>
      <c r="EY33" s="9"/>
      <c r="EZ33" s="9"/>
      <c r="FA33" s="9"/>
      <c r="FB33" s="9"/>
      <c r="FC33" s="9"/>
      <c r="FD33" s="160"/>
      <c r="FE33" s="160"/>
      <c r="FF33" s="160"/>
      <c r="FG33" s="160"/>
      <c r="FH33" s="160"/>
      <c r="FI33" s="160"/>
      <c r="FJ33" s="9"/>
      <c r="FK33" s="9"/>
      <c r="FL33" s="9"/>
      <c r="FM33" s="9"/>
      <c r="FN33" s="9"/>
      <c r="FO33" s="9"/>
      <c r="FP33" s="160"/>
      <c r="FQ33" s="160"/>
      <c r="FR33" s="160"/>
      <c r="FS33" s="160"/>
      <c r="FT33" s="160"/>
      <c r="FU33" s="160"/>
      <c r="FV33" s="9"/>
      <c r="FW33" s="9"/>
      <c r="FX33" s="9"/>
      <c r="FY33" s="9"/>
      <c r="FZ33" s="9"/>
      <c r="GA33" s="9"/>
      <c r="GB33" s="160"/>
      <c r="GC33" s="160"/>
      <c r="GD33" s="160"/>
      <c r="GE33" s="160"/>
      <c r="GF33" s="160"/>
      <c r="GG33" s="160"/>
      <c r="GH33" s="9"/>
      <c r="GI33" s="9"/>
      <c r="GJ33" s="9"/>
      <c r="GK33" s="9"/>
      <c r="GL33" s="9"/>
      <c r="GM33" s="9"/>
      <c r="GN33" s="160"/>
      <c r="GO33" s="160"/>
      <c r="GP33" s="160"/>
      <c r="GQ33" s="160"/>
      <c r="GR33" s="160"/>
      <c r="GS33" s="160"/>
      <c r="GT33" s="9"/>
      <c r="GU33" s="9"/>
      <c r="GV33" s="9"/>
      <c r="GW33" s="9"/>
      <c r="GX33" s="9"/>
      <c r="GY33" s="9"/>
      <c r="GZ33" s="160"/>
      <c r="HA33" s="160"/>
      <c r="HB33" s="160"/>
      <c r="HC33" s="160"/>
      <c r="HD33" s="160"/>
      <c r="HE33" s="160"/>
      <c r="HF33" s="9"/>
      <c r="HG33" s="9"/>
      <c r="HH33" s="9"/>
      <c r="HI33" s="9"/>
      <c r="HJ33" s="9"/>
      <c r="HK33" s="9"/>
      <c r="HL33" s="160"/>
      <c r="HM33" s="160"/>
      <c r="HN33" s="160"/>
      <c r="HO33" s="160"/>
      <c r="HP33" s="160"/>
      <c r="HQ33" s="160"/>
      <c r="HR33" s="9"/>
      <c r="HS33" s="9"/>
      <c r="HT33" s="9"/>
      <c r="HU33" s="9"/>
      <c r="HV33" s="9"/>
      <c r="HW33" s="9"/>
      <c r="HX33" s="160"/>
      <c r="HY33" s="160"/>
      <c r="HZ33" s="160"/>
      <c r="IA33" s="160"/>
      <c r="IB33" s="160"/>
      <c r="IC33" s="160"/>
      <c r="ID33" s="9"/>
      <c r="IE33" s="9"/>
      <c r="IF33" s="9"/>
      <c r="IG33" s="9"/>
      <c r="IH33" s="9"/>
      <c r="II33" s="9"/>
      <c r="IJ33" s="160"/>
      <c r="IK33" s="160"/>
      <c r="IL33" s="160"/>
      <c r="IM33" s="160"/>
      <c r="IN33" s="160"/>
      <c r="IO33" s="169"/>
      <c r="IP33" s="13"/>
      <c r="IQ33" s="13"/>
      <c r="IR33" s="13"/>
      <c r="IS33" s="13"/>
      <c r="IT33" s="13"/>
      <c r="IU33" s="13"/>
      <c r="IV33" s="194"/>
    </row>
    <row r="34" spans="1:256" s="1" customFormat="1" ht="12.75">
      <c r="A34" s="204" t="s">
        <v>102</v>
      </c>
      <c r="B34" s="141"/>
      <c r="C34" s="99">
        <f t="shared" si="0"/>
        <v>0</v>
      </c>
      <c r="D34" s="170">
        <f t="shared" si="10"/>
        <v>0</v>
      </c>
      <c r="E34" s="170">
        <f t="shared" si="11"/>
        <v>0</v>
      </c>
      <c r="F34" s="170">
        <f t="shared" si="12"/>
        <v>0</v>
      </c>
      <c r="G34" s="170">
        <f t="shared" si="13"/>
        <v>0</v>
      </c>
      <c r="H34" s="170">
        <f t="shared" si="15"/>
        <v>0</v>
      </c>
      <c r="I34" s="170">
        <f t="shared" si="14"/>
        <v>0</v>
      </c>
      <c r="J34" s="101"/>
      <c r="K34" s="68"/>
      <c r="L34" s="68"/>
      <c r="M34" s="68"/>
      <c r="N34" s="68"/>
      <c r="O34" s="68"/>
      <c r="P34" s="144"/>
      <c r="Q34" s="144"/>
      <c r="R34" s="144"/>
      <c r="S34" s="144"/>
      <c r="T34" s="144"/>
      <c r="U34" s="144"/>
      <c r="V34" s="68"/>
      <c r="W34" s="68"/>
      <c r="X34" s="68"/>
      <c r="Y34" s="68"/>
      <c r="Z34" s="68"/>
      <c r="AA34" s="68"/>
      <c r="AB34" s="144"/>
      <c r="AC34" s="144"/>
      <c r="AD34" s="144"/>
      <c r="AE34" s="144"/>
      <c r="AF34" s="144"/>
      <c r="AG34" s="144"/>
      <c r="AH34" s="68"/>
      <c r="AI34" s="68"/>
      <c r="AJ34" s="68"/>
      <c r="AK34" s="68"/>
      <c r="AL34" s="68"/>
      <c r="AM34" s="68"/>
      <c r="AN34" s="144"/>
      <c r="AO34" s="144"/>
      <c r="AP34" s="144"/>
      <c r="AQ34" s="144"/>
      <c r="AR34" s="144"/>
      <c r="AS34" s="144"/>
      <c r="AT34" s="68"/>
      <c r="AU34" s="68"/>
      <c r="AV34" s="68"/>
      <c r="AW34" s="68"/>
      <c r="AX34" s="68"/>
      <c r="AY34" s="68"/>
      <c r="AZ34" s="144"/>
      <c r="BA34" s="144"/>
      <c r="BB34" s="144"/>
      <c r="BC34" s="144"/>
      <c r="BD34" s="160"/>
      <c r="BE34" s="160"/>
      <c r="BF34" s="9"/>
      <c r="BG34" s="9"/>
      <c r="BH34" s="9"/>
      <c r="BI34" s="9"/>
      <c r="BJ34" s="9"/>
      <c r="BK34" s="9"/>
      <c r="BL34" s="160"/>
      <c r="BM34" s="160"/>
      <c r="BN34" s="160"/>
      <c r="BO34" s="160"/>
      <c r="BP34" s="160"/>
      <c r="BQ34" s="160"/>
      <c r="BR34" s="9"/>
      <c r="BS34" s="9"/>
      <c r="BT34" s="9"/>
      <c r="BU34" s="9"/>
      <c r="BV34" s="9"/>
      <c r="BW34" s="9"/>
      <c r="BX34" s="160"/>
      <c r="BY34" s="160"/>
      <c r="BZ34" s="160"/>
      <c r="CA34" s="160"/>
      <c r="CB34" s="160"/>
      <c r="CC34" s="164"/>
      <c r="CD34" s="9"/>
      <c r="CE34" s="9"/>
      <c r="CF34" s="9"/>
      <c r="CG34" s="9"/>
      <c r="CH34" s="9"/>
      <c r="CI34" s="9"/>
      <c r="CJ34" s="160"/>
      <c r="CK34" s="160"/>
      <c r="CL34" s="160"/>
      <c r="CM34" s="160"/>
      <c r="CN34" s="160"/>
      <c r="CO34" s="160"/>
      <c r="CP34" s="9"/>
      <c r="CQ34" s="9"/>
      <c r="CR34" s="9"/>
      <c r="CS34" s="9"/>
      <c r="CT34" s="9"/>
      <c r="CU34" s="9"/>
      <c r="CV34" s="160"/>
      <c r="CW34" s="160"/>
      <c r="CX34" s="160"/>
      <c r="CY34" s="160"/>
      <c r="CZ34" s="160"/>
      <c r="DA34" s="160"/>
      <c r="DB34" s="9"/>
      <c r="DC34" s="9"/>
      <c r="DD34" s="9"/>
      <c r="DE34" s="9"/>
      <c r="DF34" s="9"/>
      <c r="DG34" s="9"/>
      <c r="DH34" s="160"/>
      <c r="DI34" s="160"/>
      <c r="DJ34" s="160"/>
      <c r="DK34" s="160"/>
      <c r="DL34" s="160"/>
      <c r="DM34" s="160"/>
      <c r="DN34" s="9"/>
      <c r="DO34" s="9"/>
      <c r="DP34" s="9"/>
      <c r="DQ34" s="9"/>
      <c r="DR34" s="9"/>
      <c r="DS34" s="9"/>
      <c r="DT34" s="160"/>
      <c r="DU34" s="160"/>
      <c r="DV34" s="160"/>
      <c r="DW34" s="160"/>
      <c r="DX34" s="160"/>
      <c r="DY34" s="160"/>
      <c r="DZ34" s="9"/>
      <c r="EA34" s="9"/>
      <c r="EB34" s="9"/>
      <c r="EC34" s="9"/>
      <c r="ED34" s="9"/>
      <c r="EE34" s="9"/>
      <c r="EF34" s="160"/>
      <c r="EG34" s="160"/>
      <c r="EH34" s="160"/>
      <c r="EI34" s="160"/>
      <c r="EJ34" s="160"/>
      <c r="EK34" s="160"/>
      <c r="EL34" s="9"/>
      <c r="EM34" s="9"/>
      <c r="EN34" s="9"/>
      <c r="EO34" s="9"/>
      <c r="EP34" s="9"/>
      <c r="EQ34" s="9"/>
      <c r="ER34" s="160"/>
      <c r="ES34" s="160"/>
      <c r="ET34" s="160"/>
      <c r="EU34" s="160"/>
      <c r="EV34" s="160"/>
      <c r="EW34" s="160"/>
      <c r="EX34" s="9"/>
      <c r="EY34" s="9"/>
      <c r="EZ34" s="9"/>
      <c r="FA34" s="9"/>
      <c r="FB34" s="9"/>
      <c r="FC34" s="9"/>
      <c r="FD34" s="160"/>
      <c r="FE34" s="160"/>
      <c r="FF34" s="160"/>
      <c r="FG34" s="160"/>
      <c r="FH34" s="160"/>
      <c r="FI34" s="160"/>
      <c r="FJ34" s="9"/>
      <c r="FK34" s="9"/>
      <c r="FL34" s="9"/>
      <c r="FM34" s="9"/>
      <c r="FN34" s="9"/>
      <c r="FO34" s="9"/>
      <c r="FP34" s="160"/>
      <c r="FQ34" s="160"/>
      <c r="FR34" s="160"/>
      <c r="FS34" s="160"/>
      <c r="FT34" s="160"/>
      <c r="FU34" s="160"/>
      <c r="FV34" s="9"/>
      <c r="FW34" s="9"/>
      <c r="FX34" s="9"/>
      <c r="FY34" s="9"/>
      <c r="FZ34" s="9"/>
      <c r="GA34" s="9"/>
      <c r="GB34" s="160"/>
      <c r="GC34" s="160"/>
      <c r="GD34" s="160"/>
      <c r="GE34" s="160"/>
      <c r="GF34" s="160"/>
      <c r="GG34" s="160"/>
      <c r="GH34" s="9"/>
      <c r="GI34" s="9"/>
      <c r="GJ34" s="9"/>
      <c r="GK34" s="9"/>
      <c r="GL34" s="9"/>
      <c r="GM34" s="9"/>
      <c r="GN34" s="160"/>
      <c r="GO34" s="160"/>
      <c r="GP34" s="160"/>
      <c r="GQ34" s="160"/>
      <c r="GR34" s="160"/>
      <c r="GS34" s="160"/>
      <c r="GT34" s="9"/>
      <c r="GU34" s="9"/>
      <c r="GV34" s="9"/>
      <c r="GW34" s="9"/>
      <c r="GX34" s="9"/>
      <c r="GY34" s="9"/>
      <c r="GZ34" s="160"/>
      <c r="HA34" s="160"/>
      <c r="HB34" s="160"/>
      <c r="HC34" s="160"/>
      <c r="HD34" s="160"/>
      <c r="HE34" s="160"/>
      <c r="HF34" s="9"/>
      <c r="HG34" s="9"/>
      <c r="HH34" s="9"/>
      <c r="HI34" s="9"/>
      <c r="HJ34" s="9"/>
      <c r="HK34" s="9"/>
      <c r="HL34" s="160"/>
      <c r="HM34" s="160"/>
      <c r="HN34" s="160"/>
      <c r="HO34" s="160"/>
      <c r="HP34" s="160"/>
      <c r="HQ34" s="160"/>
      <c r="HR34" s="9"/>
      <c r="HS34" s="9"/>
      <c r="HT34" s="9"/>
      <c r="HU34" s="9"/>
      <c r="HV34" s="9"/>
      <c r="HW34" s="9"/>
      <c r="HX34" s="160"/>
      <c r="HY34" s="160"/>
      <c r="HZ34" s="160"/>
      <c r="IA34" s="160"/>
      <c r="IB34" s="160"/>
      <c r="IC34" s="160"/>
      <c r="ID34" s="9"/>
      <c r="IE34" s="9"/>
      <c r="IF34" s="9"/>
      <c r="IG34" s="9"/>
      <c r="IH34" s="9"/>
      <c r="II34" s="9"/>
      <c r="IJ34" s="160"/>
      <c r="IK34" s="160"/>
      <c r="IL34" s="160"/>
      <c r="IM34" s="160"/>
      <c r="IN34" s="160"/>
      <c r="IO34" s="169"/>
      <c r="IP34" s="13"/>
      <c r="IQ34" s="13"/>
      <c r="IR34" s="13"/>
      <c r="IS34" s="13"/>
      <c r="IT34" s="13"/>
      <c r="IU34" s="13"/>
      <c r="IV34" s="194"/>
    </row>
    <row r="35" spans="1:256" s="1" customFormat="1" ht="12.75">
      <c r="A35" s="204" t="s">
        <v>103</v>
      </c>
      <c r="B35" s="141"/>
      <c r="C35" s="99">
        <f t="shared" si="0"/>
        <v>18</v>
      </c>
      <c r="D35" s="170">
        <f t="shared" si="10"/>
        <v>0</v>
      </c>
      <c r="E35" s="170">
        <f t="shared" si="11"/>
        <v>14</v>
      </c>
      <c r="F35" s="170">
        <f t="shared" si="12"/>
        <v>1</v>
      </c>
      <c r="G35" s="170">
        <f t="shared" si="13"/>
        <v>2</v>
      </c>
      <c r="H35" s="170">
        <f t="shared" si="15"/>
        <v>0</v>
      </c>
      <c r="I35" s="170">
        <f t="shared" si="14"/>
        <v>1</v>
      </c>
      <c r="J35" s="101"/>
      <c r="K35" s="68"/>
      <c r="L35" s="68"/>
      <c r="M35" s="68"/>
      <c r="N35" s="68"/>
      <c r="O35" s="68"/>
      <c r="P35" s="144"/>
      <c r="Q35" s="144">
        <v>4</v>
      </c>
      <c r="R35" s="144"/>
      <c r="S35" s="144"/>
      <c r="T35" s="144"/>
      <c r="U35" s="144"/>
      <c r="V35" s="68"/>
      <c r="W35" s="68"/>
      <c r="X35" s="68"/>
      <c r="Y35" s="68">
        <v>1</v>
      </c>
      <c r="Z35" s="68"/>
      <c r="AA35" s="68"/>
      <c r="AB35" s="144"/>
      <c r="AC35" s="144"/>
      <c r="AD35" s="144"/>
      <c r="AE35" s="144"/>
      <c r="AF35" s="144"/>
      <c r="AG35" s="144"/>
      <c r="AH35" s="68"/>
      <c r="AI35" s="68"/>
      <c r="AJ35" s="68"/>
      <c r="AK35" s="68"/>
      <c r="AL35" s="68"/>
      <c r="AM35" s="68"/>
      <c r="AN35" s="144"/>
      <c r="AO35" s="144"/>
      <c r="AP35" s="144"/>
      <c r="AQ35" s="144"/>
      <c r="AR35" s="144"/>
      <c r="AS35" s="144"/>
      <c r="AT35" s="68"/>
      <c r="AU35" s="68">
        <v>1</v>
      </c>
      <c r="AV35" s="68"/>
      <c r="AW35" s="68"/>
      <c r="AX35" s="68"/>
      <c r="AY35" s="68"/>
      <c r="AZ35" s="144"/>
      <c r="BA35" s="144"/>
      <c r="BB35" s="144"/>
      <c r="BC35" s="144"/>
      <c r="BD35" s="160"/>
      <c r="BE35" s="160"/>
      <c r="BF35" s="9"/>
      <c r="BG35" s="9">
        <v>1</v>
      </c>
      <c r="BH35" s="9"/>
      <c r="BI35" s="9"/>
      <c r="BJ35" s="9"/>
      <c r="BK35" s="9"/>
      <c r="BL35" s="160"/>
      <c r="BM35" s="160"/>
      <c r="BN35" s="160"/>
      <c r="BO35" s="160"/>
      <c r="BP35" s="160"/>
      <c r="BQ35" s="160"/>
      <c r="BR35" s="9"/>
      <c r="BS35" s="9"/>
      <c r="BT35" s="9"/>
      <c r="BU35" s="9"/>
      <c r="BV35" s="9"/>
      <c r="BW35" s="9"/>
      <c r="BX35" s="160"/>
      <c r="BY35" s="160"/>
      <c r="BZ35" s="160"/>
      <c r="CA35" s="160"/>
      <c r="CB35" s="160"/>
      <c r="CC35" s="164"/>
      <c r="CD35" s="9"/>
      <c r="CE35" s="9"/>
      <c r="CF35" s="9"/>
      <c r="CG35" s="9">
        <v>1</v>
      </c>
      <c r="CH35" s="9"/>
      <c r="CI35" s="9"/>
      <c r="CJ35" s="160"/>
      <c r="CK35" s="160">
        <v>1</v>
      </c>
      <c r="CL35" s="160"/>
      <c r="CM35" s="160"/>
      <c r="CN35" s="160"/>
      <c r="CO35" s="160"/>
      <c r="CP35" s="9"/>
      <c r="CQ35" s="9"/>
      <c r="CR35" s="9"/>
      <c r="CS35" s="9"/>
      <c r="CT35" s="9"/>
      <c r="CU35" s="9"/>
      <c r="CV35" s="160"/>
      <c r="CW35" s="160">
        <v>1</v>
      </c>
      <c r="CX35" s="160"/>
      <c r="CY35" s="160"/>
      <c r="CZ35" s="160"/>
      <c r="DA35" s="160"/>
      <c r="DB35" s="9"/>
      <c r="DC35" s="9">
        <v>1</v>
      </c>
      <c r="DD35" s="9"/>
      <c r="DE35" s="9"/>
      <c r="DF35" s="9"/>
      <c r="DG35" s="9"/>
      <c r="DH35" s="160"/>
      <c r="DI35" s="160"/>
      <c r="DJ35" s="160"/>
      <c r="DK35" s="160"/>
      <c r="DL35" s="160"/>
      <c r="DM35" s="160"/>
      <c r="DN35" s="9"/>
      <c r="DO35" s="9"/>
      <c r="DP35" s="9"/>
      <c r="DQ35" s="9"/>
      <c r="DR35" s="9"/>
      <c r="DS35" s="9">
        <v>1</v>
      </c>
      <c r="DT35" s="160"/>
      <c r="DU35" s="160"/>
      <c r="DV35" s="160"/>
      <c r="DW35" s="160"/>
      <c r="DX35" s="160"/>
      <c r="DY35" s="160"/>
      <c r="DZ35" s="9"/>
      <c r="EA35" s="9"/>
      <c r="EB35" s="9"/>
      <c r="EC35" s="9"/>
      <c r="ED35" s="9"/>
      <c r="EE35" s="9"/>
      <c r="EF35" s="160"/>
      <c r="EG35" s="160"/>
      <c r="EH35" s="160">
        <v>1</v>
      </c>
      <c r="EI35" s="160"/>
      <c r="EJ35" s="160"/>
      <c r="EK35" s="160"/>
      <c r="EL35" s="9"/>
      <c r="EM35" s="9"/>
      <c r="EN35" s="9"/>
      <c r="EO35" s="9"/>
      <c r="EP35" s="9"/>
      <c r="EQ35" s="9"/>
      <c r="ER35" s="160"/>
      <c r="ES35" s="160"/>
      <c r="ET35" s="160"/>
      <c r="EU35" s="160"/>
      <c r="EV35" s="160"/>
      <c r="EW35" s="160"/>
      <c r="EX35" s="9"/>
      <c r="EY35" s="9"/>
      <c r="EZ35" s="9"/>
      <c r="FA35" s="9"/>
      <c r="FB35" s="9"/>
      <c r="FC35" s="9"/>
      <c r="FD35" s="160"/>
      <c r="FE35" s="160"/>
      <c r="FF35" s="160"/>
      <c r="FG35" s="160"/>
      <c r="FH35" s="160"/>
      <c r="FI35" s="160"/>
      <c r="FJ35" s="9"/>
      <c r="FK35" s="9"/>
      <c r="FL35" s="9"/>
      <c r="FM35" s="9"/>
      <c r="FN35" s="9"/>
      <c r="FO35" s="9"/>
      <c r="FP35" s="160"/>
      <c r="FQ35" s="160"/>
      <c r="FR35" s="160"/>
      <c r="FS35" s="160"/>
      <c r="FT35" s="160"/>
      <c r="FU35" s="160"/>
      <c r="FV35" s="9"/>
      <c r="FW35" s="9"/>
      <c r="FX35" s="9"/>
      <c r="FY35" s="9"/>
      <c r="FZ35" s="9"/>
      <c r="GA35" s="9"/>
      <c r="GB35" s="160"/>
      <c r="GC35" s="160">
        <v>1</v>
      </c>
      <c r="GD35" s="160"/>
      <c r="GE35" s="160"/>
      <c r="GF35" s="160"/>
      <c r="GG35" s="160"/>
      <c r="GH35" s="9"/>
      <c r="GI35" s="9"/>
      <c r="GJ35" s="9"/>
      <c r="GK35" s="9"/>
      <c r="GL35" s="9"/>
      <c r="GM35" s="9"/>
      <c r="GN35" s="160"/>
      <c r="GO35" s="160"/>
      <c r="GP35" s="160"/>
      <c r="GQ35" s="160"/>
      <c r="GR35" s="160"/>
      <c r="GS35" s="160"/>
      <c r="GT35" s="9"/>
      <c r="GU35" s="9"/>
      <c r="GV35" s="9"/>
      <c r="GW35" s="9"/>
      <c r="GX35" s="9"/>
      <c r="GY35" s="9"/>
      <c r="GZ35" s="160"/>
      <c r="HA35" s="160">
        <v>1</v>
      </c>
      <c r="HB35" s="160"/>
      <c r="HC35" s="160"/>
      <c r="HD35" s="160"/>
      <c r="HE35" s="160"/>
      <c r="HF35" s="9"/>
      <c r="HG35" s="9"/>
      <c r="HH35" s="9"/>
      <c r="HI35" s="9"/>
      <c r="HJ35" s="9"/>
      <c r="HK35" s="9"/>
      <c r="HL35" s="160"/>
      <c r="HM35" s="160"/>
      <c r="HN35" s="160"/>
      <c r="HO35" s="160"/>
      <c r="HP35" s="160"/>
      <c r="HQ35" s="160"/>
      <c r="HR35" s="9"/>
      <c r="HS35" s="9">
        <v>1</v>
      </c>
      <c r="HT35" s="9"/>
      <c r="HU35" s="9"/>
      <c r="HV35" s="9"/>
      <c r="HW35" s="9"/>
      <c r="HX35" s="160"/>
      <c r="HY35" s="160">
        <v>1</v>
      </c>
      <c r="HZ35" s="160"/>
      <c r="IA35" s="160"/>
      <c r="IB35" s="160"/>
      <c r="IC35" s="160"/>
      <c r="ID35" s="9"/>
      <c r="IE35" s="9"/>
      <c r="IF35" s="9"/>
      <c r="IG35" s="9"/>
      <c r="IH35" s="9"/>
      <c r="II35" s="9"/>
      <c r="IJ35" s="160"/>
      <c r="IK35" s="160"/>
      <c r="IL35" s="160"/>
      <c r="IM35" s="160"/>
      <c r="IN35" s="160"/>
      <c r="IO35" s="169"/>
      <c r="IP35" s="13"/>
      <c r="IQ35" s="13"/>
      <c r="IR35" s="13"/>
      <c r="IS35" s="13"/>
      <c r="IT35" s="13"/>
      <c r="IU35" s="13"/>
      <c r="IV35" s="194"/>
    </row>
    <row r="36" spans="1:256" s="1" customFormat="1" ht="12.75">
      <c r="A36" s="204" t="s">
        <v>104</v>
      </c>
      <c r="B36" s="141"/>
      <c r="C36" s="99">
        <f t="shared" si="0"/>
        <v>5</v>
      </c>
      <c r="D36" s="170">
        <f t="shared" si="10"/>
        <v>0</v>
      </c>
      <c r="E36" s="170">
        <f t="shared" si="11"/>
        <v>5</v>
      </c>
      <c r="F36" s="170">
        <f t="shared" si="12"/>
        <v>0</v>
      </c>
      <c r="G36" s="170">
        <f t="shared" si="13"/>
        <v>0</v>
      </c>
      <c r="H36" s="170">
        <f>N36+T36+Z36+AF36+AL36+AR36+AX36+BD36+BJ36+BP36+BV36+CB36+CH36+CN36+CT36+CZ36+DF36+DL36+DR36+DX36+ED36+EJ36+EP36+EV36+FB36+FH36+FN36+FT36+FZ36+GF36+GL36+GR36+GX36+HD36+HJ36+HP36+HV36+IB36+IH36+IN36+N98+T98+Z98+AF98+AL98+AR98</f>
        <v>0</v>
      </c>
      <c r="I36" s="170">
        <f t="shared" si="14"/>
        <v>0</v>
      </c>
      <c r="J36" s="101"/>
      <c r="K36" s="68"/>
      <c r="L36" s="68"/>
      <c r="M36" s="68"/>
      <c r="N36" s="68"/>
      <c r="O36" s="68"/>
      <c r="P36" s="144"/>
      <c r="Q36" s="144"/>
      <c r="R36" s="144"/>
      <c r="S36" s="144"/>
      <c r="T36" s="144"/>
      <c r="U36" s="144"/>
      <c r="V36" s="68"/>
      <c r="W36" s="68"/>
      <c r="X36" s="68"/>
      <c r="Y36" s="68"/>
      <c r="Z36" s="68"/>
      <c r="AA36" s="68"/>
      <c r="AB36" s="144"/>
      <c r="AC36" s="144"/>
      <c r="AD36" s="144"/>
      <c r="AE36" s="144"/>
      <c r="AF36" s="144"/>
      <c r="AG36" s="144"/>
      <c r="AH36" s="68"/>
      <c r="AI36" s="68"/>
      <c r="AJ36" s="68"/>
      <c r="AK36" s="68"/>
      <c r="AL36" s="68"/>
      <c r="AM36" s="68"/>
      <c r="AN36" s="144"/>
      <c r="AO36" s="144"/>
      <c r="AP36" s="144"/>
      <c r="AQ36" s="144"/>
      <c r="AR36" s="144"/>
      <c r="AS36" s="144"/>
      <c r="AT36" s="68"/>
      <c r="AU36" s="68"/>
      <c r="AV36" s="68"/>
      <c r="AW36" s="68"/>
      <c r="AX36" s="68"/>
      <c r="AY36" s="68"/>
      <c r="AZ36" s="144"/>
      <c r="BA36" s="144"/>
      <c r="BB36" s="144"/>
      <c r="BC36" s="144"/>
      <c r="BD36" s="160"/>
      <c r="BE36" s="160"/>
      <c r="BF36" s="9"/>
      <c r="BG36" s="9">
        <v>1</v>
      </c>
      <c r="BH36" s="9"/>
      <c r="BI36" s="9"/>
      <c r="BJ36" s="9"/>
      <c r="BK36" s="9"/>
      <c r="BL36" s="160"/>
      <c r="BM36" s="160"/>
      <c r="BN36" s="160"/>
      <c r="BO36" s="160"/>
      <c r="BP36" s="160"/>
      <c r="BQ36" s="160"/>
      <c r="BR36" s="9"/>
      <c r="BS36" s="9">
        <v>1</v>
      </c>
      <c r="BT36" s="9"/>
      <c r="BU36" s="9"/>
      <c r="BV36" s="9"/>
      <c r="BW36" s="9"/>
      <c r="BX36" s="160"/>
      <c r="BY36" s="160"/>
      <c r="BZ36" s="160"/>
      <c r="CA36" s="160"/>
      <c r="CB36" s="160"/>
      <c r="CC36" s="164"/>
      <c r="CD36" s="9"/>
      <c r="CE36" s="9"/>
      <c r="CF36" s="9"/>
      <c r="CG36" s="9"/>
      <c r="CH36" s="9"/>
      <c r="CI36" s="9"/>
      <c r="CJ36" s="160"/>
      <c r="CK36" s="160"/>
      <c r="CL36" s="160"/>
      <c r="CM36" s="160"/>
      <c r="CN36" s="160"/>
      <c r="CO36" s="160"/>
      <c r="CP36" s="9"/>
      <c r="CQ36" s="9"/>
      <c r="CR36" s="9"/>
      <c r="CS36" s="9"/>
      <c r="CT36" s="9"/>
      <c r="CU36" s="9"/>
      <c r="CV36" s="160"/>
      <c r="CW36" s="160">
        <v>1</v>
      </c>
      <c r="CX36" s="160"/>
      <c r="CY36" s="160"/>
      <c r="CZ36" s="160"/>
      <c r="DA36" s="160"/>
      <c r="DB36" s="9"/>
      <c r="DC36" s="9"/>
      <c r="DD36" s="9"/>
      <c r="DE36" s="9"/>
      <c r="DF36" s="9"/>
      <c r="DG36" s="9"/>
      <c r="DH36" s="160"/>
      <c r="DI36" s="160"/>
      <c r="DJ36" s="160"/>
      <c r="DK36" s="160"/>
      <c r="DL36" s="160"/>
      <c r="DM36" s="160"/>
      <c r="DN36" s="9"/>
      <c r="DO36" s="9"/>
      <c r="DP36" s="9"/>
      <c r="DQ36" s="9"/>
      <c r="DR36" s="9"/>
      <c r="DS36" s="9"/>
      <c r="DT36" s="160"/>
      <c r="DU36" s="160"/>
      <c r="DV36" s="160"/>
      <c r="DW36" s="160"/>
      <c r="DX36" s="160"/>
      <c r="DY36" s="160"/>
      <c r="DZ36" s="9"/>
      <c r="EA36" s="9"/>
      <c r="EB36" s="9"/>
      <c r="EC36" s="9"/>
      <c r="ED36" s="9"/>
      <c r="EE36" s="9"/>
      <c r="EF36" s="160"/>
      <c r="EG36" s="160"/>
      <c r="EH36" s="160"/>
      <c r="EI36" s="160"/>
      <c r="EJ36" s="160"/>
      <c r="EK36" s="160"/>
      <c r="EL36" s="9"/>
      <c r="EM36" s="9"/>
      <c r="EN36" s="9"/>
      <c r="EO36" s="9"/>
      <c r="EP36" s="9"/>
      <c r="EQ36" s="9"/>
      <c r="ER36" s="160"/>
      <c r="ES36" s="160"/>
      <c r="ET36" s="160"/>
      <c r="EU36" s="160"/>
      <c r="EV36" s="160"/>
      <c r="EW36" s="160"/>
      <c r="EX36" s="9"/>
      <c r="EY36" s="9"/>
      <c r="EZ36" s="9"/>
      <c r="FA36" s="9"/>
      <c r="FB36" s="9"/>
      <c r="FC36" s="9"/>
      <c r="FD36" s="160"/>
      <c r="FE36" s="160"/>
      <c r="FF36" s="160"/>
      <c r="FG36" s="160"/>
      <c r="FH36" s="160"/>
      <c r="FI36" s="160"/>
      <c r="FJ36" s="9"/>
      <c r="FK36" s="9"/>
      <c r="FL36" s="9"/>
      <c r="FM36" s="9"/>
      <c r="FN36" s="9"/>
      <c r="FO36" s="9"/>
      <c r="FP36" s="160"/>
      <c r="FQ36" s="160"/>
      <c r="FR36" s="160"/>
      <c r="FS36" s="160"/>
      <c r="FT36" s="160"/>
      <c r="FU36" s="160"/>
      <c r="FV36" s="9"/>
      <c r="FW36" s="9"/>
      <c r="FX36" s="9"/>
      <c r="FY36" s="9"/>
      <c r="FZ36" s="9"/>
      <c r="GA36" s="9"/>
      <c r="GB36" s="160"/>
      <c r="GC36" s="160"/>
      <c r="GD36" s="160"/>
      <c r="GE36" s="160"/>
      <c r="GF36" s="160"/>
      <c r="GG36" s="160"/>
      <c r="GH36" s="9"/>
      <c r="GI36" s="9"/>
      <c r="GJ36" s="9"/>
      <c r="GK36" s="9"/>
      <c r="GL36" s="9"/>
      <c r="GM36" s="9"/>
      <c r="GN36" s="160"/>
      <c r="GO36" s="160"/>
      <c r="GP36" s="160"/>
      <c r="GQ36" s="160"/>
      <c r="GR36" s="160"/>
      <c r="GS36" s="160"/>
      <c r="GT36" s="9"/>
      <c r="GU36" s="9"/>
      <c r="GV36" s="9"/>
      <c r="GW36" s="9"/>
      <c r="GX36" s="9"/>
      <c r="GY36" s="9"/>
      <c r="GZ36" s="160"/>
      <c r="HA36" s="160"/>
      <c r="HB36" s="160"/>
      <c r="HC36" s="160"/>
      <c r="HD36" s="160"/>
      <c r="HE36" s="160"/>
      <c r="HF36" s="9"/>
      <c r="HG36" s="9"/>
      <c r="HH36" s="9"/>
      <c r="HI36" s="9"/>
      <c r="HJ36" s="9"/>
      <c r="HK36" s="9"/>
      <c r="HL36" s="160"/>
      <c r="HM36" s="160"/>
      <c r="HN36" s="160"/>
      <c r="HO36" s="160"/>
      <c r="HP36" s="160"/>
      <c r="HQ36" s="160"/>
      <c r="HR36" s="9"/>
      <c r="HS36" s="9"/>
      <c r="HT36" s="9"/>
      <c r="HU36" s="9"/>
      <c r="HV36" s="9"/>
      <c r="HW36" s="9"/>
      <c r="HX36" s="160"/>
      <c r="HY36" s="160">
        <v>1</v>
      </c>
      <c r="HZ36" s="160"/>
      <c r="IA36" s="160"/>
      <c r="IB36" s="160"/>
      <c r="IC36" s="160"/>
      <c r="ID36" s="9"/>
      <c r="IE36" s="9"/>
      <c r="IF36" s="9"/>
      <c r="IG36" s="9"/>
      <c r="IH36" s="9"/>
      <c r="II36" s="9"/>
      <c r="IJ36" s="160"/>
      <c r="IK36" s="160"/>
      <c r="IL36" s="160"/>
      <c r="IM36" s="160"/>
      <c r="IN36" s="160"/>
      <c r="IO36" s="169"/>
      <c r="IP36" s="13"/>
      <c r="IQ36" s="13"/>
      <c r="IR36" s="13"/>
      <c r="IS36" s="13"/>
      <c r="IT36" s="13"/>
      <c r="IU36" s="13"/>
      <c r="IV36" s="194"/>
    </row>
    <row r="37" spans="1:256" s="1" customFormat="1" ht="13.5" thickBot="1">
      <c r="A37" s="204" t="s">
        <v>139</v>
      </c>
      <c r="B37" s="141"/>
      <c r="C37" s="99">
        <f t="shared" si="0"/>
        <v>1</v>
      </c>
      <c r="D37" s="170">
        <f t="shared" si="10"/>
        <v>0</v>
      </c>
      <c r="E37" s="170">
        <f t="shared" si="11"/>
        <v>0</v>
      </c>
      <c r="F37" s="170">
        <f t="shared" si="12"/>
        <v>0</v>
      </c>
      <c r="G37" s="170">
        <f>M37+S37+Y37+AE37+AK37+AQ37+AW37+BC37+BI37+BO37+BU37+CA37+CG37+CM37+CS37+CY37+DE37+DK37+DQ37+DW37+EC37+EI37+EO37+EU37+FA37+FG37+FM37+FS37+FY37+GE37+GK37+GQ37+GW37+HC37+HI37+HO37+HU37+IA37+IG37+IM37+M99+S99+Y99+AE99+AK99+AQ99</f>
        <v>0</v>
      </c>
      <c r="H37" s="170">
        <f t="shared" si="15"/>
        <v>0</v>
      </c>
      <c r="I37" s="170">
        <f t="shared" si="14"/>
        <v>1</v>
      </c>
      <c r="J37" s="101"/>
      <c r="K37" s="68"/>
      <c r="L37" s="68"/>
      <c r="M37" s="68"/>
      <c r="N37" s="68"/>
      <c r="O37" s="68"/>
      <c r="P37" s="144"/>
      <c r="Q37" s="144"/>
      <c r="R37" s="144"/>
      <c r="S37" s="144"/>
      <c r="T37" s="144"/>
      <c r="U37" s="144"/>
      <c r="V37" s="68"/>
      <c r="W37" s="68"/>
      <c r="X37" s="68"/>
      <c r="Y37" s="68"/>
      <c r="Z37" s="68"/>
      <c r="AA37" s="68"/>
      <c r="AB37" s="144"/>
      <c r="AC37" s="144"/>
      <c r="AD37" s="144"/>
      <c r="AE37" s="144"/>
      <c r="AF37" s="144"/>
      <c r="AG37" s="144"/>
      <c r="AH37" s="68"/>
      <c r="AI37" s="68"/>
      <c r="AJ37" s="68"/>
      <c r="AK37" s="68"/>
      <c r="AL37" s="68"/>
      <c r="AM37" s="68"/>
      <c r="AN37" s="144"/>
      <c r="AO37" s="144"/>
      <c r="AP37" s="144"/>
      <c r="AQ37" s="144"/>
      <c r="AR37" s="144"/>
      <c r="AS37" s="144"/>
      <c r="AT37" s="68"/>
      <c r="AU37" s="68"/>
      <c r="AV37" s="68"/>
      <c r="AW37" s="68"/>
      <c r="AX37" s="68"/>
      <c r="AY37" s="68"/>
      <c r="AZ37" s="144"/>
      <c r="BA37" s="144"/>
      <c r="BB37" s="144"/>
      <c r="BC37" s="144"/>
      <c r="BD37" s="160"/>
      <c r="BE37" s="160"/>
      <c r="BF37" s="9"/>
      <c r="BG37" s="9"/>
      <c r="BH37" s="9"/>
      <c r="BI37" s="9"/>
      <c r="BJ37" s="9"/>
      <c r="BK37" s="9">
        <v>1</v>
      </c>
      <c r="BL37" s="160"/>
      <c r="BM37" s="160"/>
      <c r="BN37" s="160"/>
      <c r="BO37" s="160"/>
      <c r="BP37" s="160"/>
      <c r="BQ37" s="160"/>
      <c r="BR37" s="9"/>
      <c r="BS37" s="9"/>
      <c r="BT37" s="9"/>
      <c r="BU37" s="9"/>
      <c r="BV37" s="9"/>
      <c r="BW37" s="9"/>
      <c r="BX37" s="160"/>
      <c r="BY37" s="160"/>
      <c r="BZ37" s="160"/>
      <c r="CA37" s="160"/>
      <c r="CB37" s="160"/>
      <c r="CC37" s="164"/>
      <c r="CD37" s="9"/>
      <c r="CE37" s="9"/>
      <c r="CF37" s="9"/>
      <c r="CG37" s="9"/>
      <c r="CH37" s="9"/>
      <c r="CI37" s="9"/>
      <c r="CJ37" s="160"/>
      <c r="CK37" s="160"/>
      <c r="CL37" s="160"/>
      <c r="CM37" s="160"/>
      <c r="CN37" s="160"/>
      <c r="CO37" s="160"/>
      <c r="CP37" s="9"/>
      <c r="CQ37" s="9"/>
      <c r="CR37" s="9"/>
      <c r="CS37" s="9"/>
      <c r="CT37" s="9"/>
      <c r="CU37" s="9"/>
      <c r="CV37" s="160"/>
      <c r="CW37" s="160"/>
      <c r="CX37" s="160"/>
      <c r="CY37" s="160"/>
      <c r="CZ37" s="160"/>
      <c r="DA37" s="160"/>
      <c r="DB37" s="9"/>
      <c r="DC37" s="9"/>
      <c r="DD37" s="9"/>
      <c r="DE37" s="9"/>
      <c r="DF37" s="9"/>
      <c r="DG37" s="9"/>
      <c r="DH37" s="160"/>
      <c r="DI37" s="160"/>
      <c r="DJ37" s="160"/>
      <c r="DK37" s="160"/>
      <c r="DL37" s="160"/>
      <c r="DM37" s="160"/>
      <c r="DN37" s="9"/>
      <c r="DO37" s="9"/>
      <c r="DP37" s="9"/>
      <c r="DQ37" s="9"/>
      <c r="DR37" s="9"/>
      <c r="DS37" s="9"/>
      <c r="DT37" s="160"/>
      <c r="DU37" s="160"/>
      <c r="DV37" s="160"/>
      <c r="DW37" s="160"/>
      <c r="DX37" s="160"/>
      <c r="DY37" s="160"/>
      <c r="DZ37" s="9"/>
      <c r="EA37" s="9"/>
      <c r="EB37" s="9"/>
      <c r="EC37" s="9"/>
      <c r="ED37" s="9"/>
      <c r="EE37" s="9"/>
      <c r="EF37" s="160"/>
      <c r="EG37" s="160"/>
      <c r="EH37" s="160"/>
      <c r="EI37" s="160"/>
      <c r="EJ37" s="160"/>
      <c r="EK37" s="160"/>
      <c r="EL37" s="9"/>
      <c r="EM37" s="9"/>
      <c r="EN37" s="9"/>
      <c r="EO37" s="9"/>
      <c r="EP37" s="9"/>
      <c r="EQ37" s="9"/>
      <c r="ER37" s="160"/>
      <c r="ES37" s="160"/>
      <c r="ET37" s="160"/>
      <c r="EU37" s="160"/>
      <c r="EV37" s="160"/>
      <c r="EW37" s="160"/>
      <c r="EX37" s="9"/>
      <c r="EY37" s="9"/>
      <c r="EZ37" s="9"/>
      <c r="FA37" s="9"/>
      <c r="FB37" s="9"/>
      <c r="FC37" s="9"/>
      <c r="FD37" s="160"/>
      <c r="FE37" s="160"/>
      <c r="FF37" s="160"/>
      <c r="FG37" s="160"/>
      <c r="FH37" s="160"/>
      <c r="FI37" s="160"/>
      <c r="FJ37" s="9"/>
      <c r="FK37" s="9"/>
      <c r="FL37" s="9"/>
      <c r="FM37" s="9"/>
      <c r="FN37" s="9"/>
      <c r="FO37" s="9"/>
      <c r="FP37" s="160"/>
      <c r="FQ37" s="160"/>
      <c r="FR37" s="160"/>
      <c r="FS37" s="160"/>
      <c r="FT37" s="160"/>
      <c r="FU37" s="160"/>
      <c r="FV37" s="9"/>
      <c r="FW37" s="9"/>
      <c r="FX37" s="9"/>
      <c r="FY37" s="9"/>
      <c r="FZ37" s="9"/>
      <c r="GA37" s="9"/>
      <c r="GB37" s="160"/>
      <c r="GC37" s="160"/>
      <c r="GD37" s="160"/>
      <c r="GE37" s="160"/>
      <c r="GF37" s="160"/>
      <c r="GG37" s="160"/>
      <c r="GH37" s="9"/>
      <c r="GI37" s="9"/>
      <c r="GJ37" s="9"/>
      <c r="GK37" s="9"/>
      <c r="GL37" s="9"/>
      <c r="GM37" s="9"/>
      <c r="GN37" s="160"/>
      <c r="GO37" s="160"/>
      <c r="GP37" s="160"/>
      <c r="GQ37" s="160"/>
      <c r="GR37" s="160"/>
      <c r="GS37" s="160"/>
      <c r="GT37" s="9"/>
      <c r="GU37" s="9"/>
      <c r="GV37" s="9"/>
      <c r="GW37" s="9"/>
      <c r="GX37" s="9"/>
      <c r="GY37" s="9"/>
      <c r="GZ37" s="160"/>
      <c r="HA37" s="160"/>
      <c r="HB37" s="160"/>
      <c r="HC37" s="160"/>
      <c r="HD37" s="160"/>
      <c r="HE37" s="160"/>
      <c r="HF37" s="9"/>
      <c r="HG37" s="9"/>
      <c r="HH37" s="9"/>
      <c r="HI37" s="9"/>
      <c r="HJ37" s="9"/>
      <c r="HK37" s="9"/>
      <c r="HL37" s="160"/>
      <c r="HM37" s="160"/>
      <c r="HN37" s="160"/>
      <c r="HO37" s="160"/>
      <c r="HP37" s="160"/>
      <c r="HQ37" s="160"/>
      <c r="HR37" s="9"/>
      <c r="HS37" s="9"/>
      <c r="HT37" s="9"/>
      <c r="HU37" s="9"/>
      <c r="HV37" s="9"/>
      <c r="HW37" s="9"/>
      <c r="HX37" s="160"/>
      <c r="HY37" s="160"/>
      <c r="HZ37" s="160"/>
      <c r="IA37" s="160"/>
      <c r="IB37" s="160"/>
      <c r="IC37" s="160"/>
      <c r="ID37" s="9"/>
      <c r="IE37" s="9"/>
      <c r="IF37" s="9"/>
      <c r="IG37" s="9"/>
      <c r="IH37" s="9"/>
      <c r="II37" s="9"/>
      <c r="IJ37" s="160"/>
      <c r="IK37" s="160"/>
      <c r="IL37" s="160"/>
      <c r="IM37" s="160"/>
      <c r="IN37" s="160"/>
      <c r="IO37" s="169"/>
      <c r="IP37" s="13"/>
      <c r="IQ37" s="13"/>
      <c r="IR37" s="13"/>
      <c r="IS37" s="13"/>
      <c r="IT37" s="13"/>
      <c r="IU37" s="13"/>
      <c r="IV37" s="194"/>
    </row>
    <row r="38" spans="1:256" s="1" customFormat="1" ht="12.75" hidden="1">
      <c r="A38" s="204"/>
      <c r="B38" s="141"/>
      <c r="C38" s="99">
        <f t="shared" si="0"/>
        <v>0</v>
      </c>
      <c r="D38" s="170">
        <f t="shared" si="10"/>
        <v>0</v>
      </c>
      <c r="E38" s="170">
        <f t="shared" si="11"/>
        <v>0</v>
      </c>
      <c r="F38" s="170">
        <f t="shared" si="12"/>
        <v>0</v>
      </c>
      <c r="G38" s="170">
        <f>M38+S38+Y38+AE38+AK38+AQ38+AW38+BC38+BI38+BO38+BU38+CA38+CG38+CM38+CS38+CY38+DE38+DK38+DQ38+DW38+EC38+EI38+EO38+EU38+FA38+FG38+FM38+FS38+FY38+GE38+GK38+GQ38+GW38+HC38+HI38+HO38+HU38+IA38+IG38+IM38+M100+S100+Y100+AE100+AK100+AQ100</f>
        <v>0</v>
      </c>
      <c r="H38" s="170">
        <f t="shared" si="15"/>
        <v>0</v>
      </c>
      <c r="I38" s="170">
        <f t="shared" si="14"/>
        <v>0</v>
      </c>
      <c r="J38" s="101"/>
      <c r="K38" s="68"/>
      <c r="L38" s="68"/>
      <c r="M38" s="68"/>
      <c r="N38" s="68"/>
      <c r="O38" s="68"/>
      <c r="P38" s="144"/>
      <c r="Q38" s="144"/>
      <c r="R38" s="144"/>
      <c r="S38" s="144"/>
      <c r="T38" s="144"/>
      <c r="U38" s="144"/>
      <c r="V38" s="68"/>
      <c r="W38" s="68"/>
      <c r="X38" s="68"/>
      <c r="Y38" s="68"/>
      <c r="Z38" s="68"/>
      <c r="AA38" s="68"/>
      <c r="AB38" s="144"/>
      <c r="AC38" s="144"/>
      <c r="AD38" s="144"/>
      <c r="AE38" s="144"/>
      <c r="AF38" s="144"/>
      <c r="AG38" s="144"/>
      <c r="AH38" s="68"/>
      <c r="AI38" s="68"/>
      <c r="AJ38" s="68"/>
      <c r="AK38" s="68"/>
      <c r="AL38" s="68"/>
      <c r="AM38" s="68"/>
      <c r="AN38" s="144"/>
      <c r="AO38" s="144"/>
      <c r="AP38" s="144"/>
      <c r="AQ38" s="144"/>
      <c r="AR38" s="144"/>
      <c r="AS38" s="144"/>
      <c r="AT38" s="68"/>
      <c r="AU38" s="68"/>
      <c r="AV38" s="68"/>
      <c r="AW38" s="68"/>
      <c r="AX38" s="68"/>
      <c r="AY38" s="68"/>
      <c r="AZ38" s="144"/>
      <c r="BA38" s="144"/>
      <c r="BB38" s="144"/>
      <c r="BC38" s="144"/>
      <c r="BD38" s="160"/>
      <c r="BE38" s="160"/>
      <c r="BF38" s="9"/>
      <c r="BG38" s="9"/>
      <c r="BH38" s="9"/>
      <c r="BI38" s="9"/>
      <c r="BJ38" s="9"/>
      <c r="BK38" s="9"/>
      <c r="BL38" s="160"/>
      <c r="BM38" s="160"/>
      <c r="BN38" s="160"/>
      <c r="BO38" s="160"/>
      <c r="BP38" s="160"/>
      <c r="BQ38" s="160"/>
      <c r="BR38" s="9"/>
      <c r="BS38" s="9"/>
      <c r="BT38" s="9"/>
      <c r="BU38" s="9"/>
      <c r="BV38" s="9"/>
      <c r="BW38" s="9"/>
      <c r="BX38" s="160"/>
      <c r="BY38" s="160"/>
      <c r="BZ38" s="160"/>
      <c r="CA38" s="160"/>
      <c r="CB38" s="160"/>
      <c r="CC38" s="164"/>
      <c r="CD38" s="9"/>
      <c r="CE38" s="9"/>
      <c r="CF38" s="9"/>
      <c r="CG38" s="9"/>
      <c r="CH38" s="9"/>
      <c r="CI38" s="9"/>
      <c r="CJ38" s="160"/>
      <c r="CK38" s="160"/>
      <c r="CL38" s="160"/>
      <c r="CM38" s="160"/>
      <c r="CN38" s="160"/>
      <c r="CO38" s="160"/>
      <c r="CP38" s="9"/>
      <c r="CQ38" s="9"/>
      <c r="CR38" s="9"/>
      <c r="CS38" s="9"/>
      <c r="CT38" s="9"/>
      <c r="CU38" s="9"/>
      <c r="CV38" s="160"/>
      <c r="CW38" s="160"/>
      <c r="CX38" s="160"/>
      <c r="CY38" s="160"/>
      <c r="CZ38" s="160"/>
      <c r="DA38" s="160"/>
      <c r="DB38" s="9"/>
      <c r="DC38" s="9"/>
      <c r="DD38" s="9"/>
      <c r="DE38" s="9"/>
      <c r="DF38" s="9"/>
      <c r="DG38" s="9"/>
      <c r="DH38" s="160"/>
      <c r="DI38" s="160"/>
      <c r="DJ38" s="160"/>
      <c r="DK38" s="160"/>
      <c r="DL38" s="160"/>
      <c r="DM38" s="160"/>
      <c r="DN38" s="9"/>
      <c r="DO38" s="9"/>
      <c r="DP38" s="9"/>
      <c r="DQ38" s="9"/>
      <c r="DR38" s="9"/>
      <c r="DS38" s="9"/>
      <c r="DT38" s="160"/>
      <c r="DU38" s="160"/>
      <c r="DV38" s="160"/>
      <c r="DW38" s="160"/>
      <c r="DX38" s="160"/>
      <c r="DY38" s="160"/>
      <c r="DZ38" s="9"/>
      <c r="EA38" s="9"/>
      <c r="EB38" s="9"/>
      <c r="EC38" s="9"/>
      <c r="ED38" s="9"/>
      <c r="EE38" s="9"/>
      <c r="EF38" s="160"/>
      <c r="EG38" s="160"/>
      <c r="EH38" s="160"/>
      <c r="EI38" s="160"/>
      <c r="EJ38" s="160"/>
      <c r="EK38" s="160"/>
      <c r="EL38" s="9"/>
      <c r="EM38" s="9"/>
      <c r="EN38" s="9"/>
      <c r="EO38" s="9"/>
      <c r="EP38" s="9"/>
      <c r="EQ38" s="9"/>
      <c r="ER38" s="160"/>
      <c r="ES38" s="160"/>
      <c r="ET38" s="160"/>
      <c r="EU38" s="160"/>
      <c r="EV38" s="160"/>
      <c r="EW38" s="160"/>
      <c r="EX38" s="9"/>
      <c r="EY38" s="9"/>
      <c r="EZ38" s="9"/>
      <c r="FA38" s="9"/>
      <c r="FB38" s="9"/>
      <c r="FC38" s="9"/>
      <c r="FD38" s="160"/>
      <c r="FE38" s="160"/>
      <c r="FF38" s="160"/>
      <c r="FG38" s="160"/>
      <c r="FH38" s="160"/>
      <c r="FI38" s="160"/>
      <c r="FJ38" s="9"/>
      <c r="FK38" s="9"/>
      <c r="FL38" s="9"/>
      <c r="FM38" s="9"/>
      <c r="FN38" s="9"/>
      <c r="FO38" s="9"/>
      <c r="FP38" s="160"/>
      <c r="FQ38" s="160"/>
      <c r="FR38" s="160"/>
      <c r="FS38" s="160"/>
      <c r="FT38" s="160"/>
      <c r="FU38" s="160"/>
      <c r="FV38" s="9"/>
      <c r="FW38" s="9"/>
      <c r="FX38" s="9"/>
      <c r="FY38" s="9"/>
      <c r="FZ38" s="9"/>
      <c r="GA38" s="9"/>
      <c r="GB38" s="160"/>
      <c r="GC38" s="160"/>
      <c r="GD38" s="160"/>
      <c r="GE38" s="160"/>
      <c r="GF38" s="160"/>
      <c r="GG38" s="160"/>
      <c r="GH38" s="9"/>
      <c r="GI38" s="9"/>
      <c r="GJ38" s="9"/>
      <c r="GK38" s="9"/>
      <c r="GL38" s="9"/>
      <c r="GM38" s="9"/>
      <c r="GN38" s="160"/>
      <c r="GO38" s="160"/>
      <c r="GP38" s="160"/>
      <c r="GQ38" s="160"/>
      <c r="GR38" s="160"/>
      <c r="GS38" s="160"/>
      <c r="GT38" s="9"/>
      <c r="GU38" s="9"/>
      <c r="GV38" s="9"/>
      <c r="GW38" s="9"/>
      <c r="GX38" s="9"/>
      <c r="GY38" s="9"/>
      <c r="GZ38" s="160"/>
      <c r="HA38" s="160"/>
      <c r="HB38" s="160"/>
      <c r="HC38" s="160"/>
      <c r="HD38" s="160"/>
      <c r="HE38" s="160"/>
      <c r="HF38" s="9"/>
      <c r="HG38" s="9"/>
      <c r="HH38" s="9"/>
      <c r="HI38" s="9"/>
      <c r="HJ38" s="9"/>
      <c r="HK38" s="9"/>
      <c r="HL38" s="160"/>
      <c r="HM38" s="160"/>
      <c r="HN38" s="160"/>
      <c r="HO38" s="160"/>
      <c r="HP38" s="160"/>
      <c r="HQ38" s="160"/>
      <c r="HR38" s="9"/>
      <c r="HS38" s="9"/>
      <c r="HT38" s="9"/>
      <c r="HU38" s="9"/>
      <c r="HV38" s="9"/>
      <c r="HW38" s="9"/>
      <c r="HX38" s="160"/>
      <c r="HY38" s="160"/>
      <c r="HZ38" s="160"/>
      <c r="IA38" s="160"/>
      <c r="IB38" s="160"/>
      <c r="IC38" s="160"/>
      <c r="ID38" s="9"/>
      <c r="IE38" s="9"/>
      <c r="IF38" s="9"/>
      <c r="IG38" s="9"/>
      <c r="IH38" s="9"/>
      <c r="II38" s="9"/>
      <c r="IJ38" s="160"/>
      <c r="IK38" s="160"/>
      <c r="IL38" s="160"/>
      <c r="IM38" s="160"/>
      <c r="IN38" s="160"/>
      <c r="IO38" s="169"/>
      <c r="IP38" s="13"/>
      <c r="IQ38" s="13"/>
      <c r="IR38" s="13"/>
      <c r="IS38" s="13"/>
      <c r="IT38" s="13"/>
      <c r="IU38" s="13"/>
      <c r="IV38" s="194"/>
    </row>
    <row r="39" spans="1:256" s="1" customFormat="1" ht="12.75" hidden="1">
      <c r="A39" s="204"/>
      <c r="B39" s="75"/>
      <c r="C39" s="99">
        <f t="shared" si="0"/>
        <v>0</v>
      </c>
      <c r="D39" s="170">
        <f t="shared" si="10"/>
        <v>0</v>
      </c>
      <c r="E39" s="170">
        <f t="shared" si="11"/>
        <v>0</v>
      </c>
      <c r="F39" s="170">
        <f t="shared" si="12"/>
        <v>0</v>
      </c>
      <c r="G39" s="170">
        <f>M39+S39+Y39+AE39+AK39+AQ39+AW39+BC39+BI39+BO39+BU39+CA39+CG39+CM39+CS39+CY39+DE39+DK39+DQ39+DW39+EC39+EI39+EO39+EU39+FA39+FG39+FM39+FS39+FY39+GE39+GK39+GQ39+GW39+HC39+HI39+HO39+HU39+IA39+IG39+IM39+M101+S101+Y101+AE101+AK101+AQ101</f>
        <v>0</v>
      </c>
      <c r="H39" s="170">
        <f t="shared" si="15"/>
        <v>0</v>
      </c>
      <c r="I39" s="170">
        <f t="shared" si="14"/>
        <v>0</v>
      </c>
      <c r="J39" s="101"/>
      <c r="K39" s="68"/>
      <c r="L39" s="68"/>
      <c r="M39" s="68"/>
      <c r="N39" s="68"/>
      <c r="O39" s="68"/>
      <c r="P39" s="144"/>
      <c r="Q39" s="144"/>
      <c r="R39" s="144"/>
      <c r="S39" s="144"/>
      <c r="T39" s="144"/>
      <c r="U39" s="144"/>
      <c r="V39" s="68"/>
      <c r="W39" s="68"/>
      <c r="X39" s="68"/>
      <c r="Y39" s="68"/>
      <c r="Z39" s="68"/>
      <c r="AA39" s="68"/>
      <c r="AB39" s="144"/>
      <c r="AC39" s="144"/>
      <c r="AD39" s="144"/>
      <c r="AE39" s="144"/>
      <c r="AF39" s="144"/>
      <c r="AG39" s="144"/>
      <c r="AH39" s="68"/>
      <c r="AI39" s="68"/>
      <c r="AJ39" s="68"/>
      <c r="AK39" s="68"/>
      <c r="AL39" s="68"/>
      <c r="AM39" s="68"/>
      <c r="AN39" s="144"/>
      <c r="AO39" s="144"/>
      <c r="AP39" s="144"/>
      <c r="AQ39" s="144"/>
      <c r="AR39" s="144"/>
      <c r="AS39" s="144"/>
      <c r="AT39" s="68"/>
      <c r="AU39" s="68"/>
      <c r="AV39" s="68"/>
      <c r="AW39" s="68"/>
      <c r="AX39" s="68"/>
      <c r="AY39" s="68"/>
      <c r="AZ39" s="144"/>
      <c r="BA39" s="144"/>
      <c r="BB39" s="144"/>
      <c r="BC39" s="144"/>
      <c r="BD39" s="160"/>
      <c r="BE39" s="160"/>
      <c r="BF39" s="9"/>
      <c r="BG39" s="9"/>
      <c r="BH39" s="9"/>
      <c r="BI39" s="9"/>
      <c r="BJ39" s="9"/>
      <c r="BK39" s="9"/>
      <c r="BL39" s="160"/>
      <c r="BM39" s="160"/>
      <c r="BN39" s="160"/>
      <c r="BO39" s="160"/>
      <c r="BP39" s="160"/>
      <c r="BQ39" s="160"/>
      <c r="BR39" s="9"/>
      <c r="BS39" s="9"/>
      <c r="BT39" s="9"/>
      <c r="BU39" s="9"/>
      <c r="BV39" s="9"/>
      <c r="BW39" s="9"/>
      <c r="BX39" s="160"/>
      <c r="BY39" s="160"/>
      <c r="BZ39" s="160"/>
      <c r="CA39" s="160"/>
      <c r="CB39" s="160"/>
      <c r="CC39" s="164"/>
      <c r="CD39" s="9"/>
      <c r="CE39" s="9"/>
      <c r="CF39" s="9"/>
      <c r="CG39" s="9"/>
      <c r="CH39" s="9"/>
      <c r="CI39" s="9"/>
      <c r="CJ39" s="160"/>
      <c r="CK39" s="160"/>
      <c r="CL39" s="160"/>
      <c r="CM39" s="160"/>
      <c r="CN39" s="160"/>
      <c r="CO39" s="160"/>
      <c r="CP39" s="9"/>
      <c r="CQ39" s="9"/>
      <c r="CR39" s="9"/>
      <c r="CS39" s="9"/>
      <c r="CT39" s="9"/>
      <c r="CU39" s="9"/>
      <c r="CV39" s="160"/>
      <c r="CW39" s="160"/>
      <c r="CX39" s="160"/>
      <c r="CY39" s="160"/>
      <c r="CZ39" s="160"/>
      <c r="DA39" s="160"/>
      <c r="DB39" s="9"/>
      <c r="DC39" s="9"/>
      <c r="DD39" s="9"/>
      <c r="DE39" s="9"/>
      <c r="DF39" s="9"/>
      <c r="DG39" s="9"/>
      <c r="DH39" s="160"/>
      <c r="DI39" s="160"/>
      <c r="DJ39" s="160"/>
      <c r="DK39" s="160"/>
      <c r="DL39" s="160"/>
      <c r="DM39" s="160"/>
      <c r="DN39" s="9"/>
      <c r="DO39" s="9"/>
      <c r="DP39" s="9"/>
      <c r="DQ39" s="9"/>
      <c r="DR39" s="9"/>
      <c r="DS39" s="9"/>
      <c r="DT39" s="160"/>
      <c r="DU39" s="160"/>
      <c r="DV39" s="160"/>
      <c r="DW39" s="160"/>
      <c r="DX39" s="160"/>
      <c r="DY39" s="160"/>
      <c r="DZ39" s="9"/>
      <c r="EA39" s="9"/>
      <c r="EB39" s="9"/>
      <c r="EC39" s="9"/>
      <c r="ED39" s="9"/>
      <c r="EE39" s="9"/>
      <c r="EF39" s="160"/>
      <c r="EG39" s="160"/>
      <c r="EH39" s="160"/>
      <c r="EI39" s="160"/>
      <c r="EJ39" s="160"/>
      <c r="EK39" s="160"/>
      <c r="EL39" s="9"/>
      <c r="EM39" s="9"/>
      <c r="EN39" s="9"/>
      <c r="EO39" s="9"/>
      <c r="EP39" s="9"/>
      <c r="EQ39" s="9"/>
      <c r="ER39" s="160"/>
      <c r="ES39" s="160"/>
      <c r="ET39" s="160"/>
      <c r="EU39" s="160"/>
      <c r="EV39" s="160"/>
      <c r="EW39" s="160"/>
      <c r="EX39" s="9"/>
      <c r="EY39" s="9"/>
      <c r="EZ39" s="9"/>
      <c r="FA39" s="9"/>
      <c r="FB39" s="9"/>
      <c r="FC39" s="9"/>
      <c r="FD39" s="160"/>
      <c r="FE39" s="160"/>
      <c r="FF39" s="160"/>
      <c r="FG39" s="160"/>
      <c r="FH39" s="160"/>
      <c r="FI39" s="160"/>
      <c r="FJ39" s="9"/>
      <c r="FK39" s="9"/>
      <c r="FL39" s="9"/>
      <c r="FM39" s="9"/>
      <c r="FN39" s="9"/>
      <c r="FO39" s="9"/>
      <c r="FP39" s="160"/>
      <c r="FQ39" s="160"/>
      <c r="FR39" s="160"/>
      <c r="FS39" s="160"/>
      <c r="FT39" s="160"/>
      <c r="FU39" s="160"/>
      <c r="FV39" s="9"/>
      <c r="FW39" s="9"/>
      <c r="FX39" s="9"/>
      <c r="FY39" s="9"/>
      <c r="FZ39" s="9"/>
      <c r="GA39" s="9"/>
      <c r="GB39" s="160"/>
      <c r="GC39" s="160"/>
      <c r="GD39" s="160"/>
      <c r="GE39" s="160"/>
      <c r="GF39" s="160"/>
      <c r="GG39" s="160"/>
      <c r="GH39" s="9"/>
      <c r="GI39" s="9"/>
      <c r="GJ39" s="9"/>
      <c r="GK39" s="9"/>
      <c r="GL39" s="9"/>
      <c r="GM39" s="9"/>
      <c r="GN39" s="160"/>
      <c r="GO39" s="160"/>
      <c r="GP39" s="160"/>
      <c r="GQ39" s="160"/>
      <c r="GR39" s="160"/>
      <c r="GS39" s="160"/>
      <c r="GT39" s="9"/>
      <c r="GU39" s="9"/>
      <c r="GV39" s="9"/>
      <c r="GW39" s="9"/>
      <c r="GX39" s="9"/>
      <c r="GY39" s="9"/>
      <c r="GZ39" s="160"/>
      <c r="HA39" s="160"/>
      <c r="HB39" s="160"/>
      <c r="HC39" s="160"/>
      <c r="HD39" s="160"/>
      <c r="HE39" s="160"/>
      <c r="HF39" s="9"/>
      <c r="HG39" s="9"/>
      <c r="HH39" s="9"/>
      <c r="HI39" s="9"/>
      <c r="HJ39" s="9"/>
      <c r="HK39" s="9"/>
      <c r="HL39" s="160"/>
      <c r="HM39" s="160"/>
      <c r="HN39" s="160"/>
      <c r="HO39" s="160"/>
      <c r="HP39" s="160"/>
      <c r="HQ39" s="160"/>
      <c r="HR39" s="9"/>
      <c r="HS39" s="9"/>
      <c r="HT39" s="9"/>
      <c r="HU39" s="9"/>
      <c r="HV39" s="9"/>
      <c r="HW39" s="9"/>
      <c r="HX39" s="160"/>
      <c r="HY39" s="160"/>
      <c r="HZ39" s="160"/>
      <c r="IA39" s="160"/>
      <c r="IB39" s="160"/>
      <c r="IC39" s="160"/>
      <c r="ID39" s="9"/>
      <c r="IE39" s="9"/>
      <c r="IF39" s="9"/>
      <c r="IG39" s="9"/>
      <c r="IH39" s="9"/>
      <c r="II39" s="9"/>
      <c r="IJ39" s="160"/>
      <c r="IK39" s="160"/>
      <c r="IL39" s="160"/>
      <c r="IM39" s="160"/>
      <c r="IN39" s="160"/>
      <c r="IO39" s="169"/>
      <c r="IP39" s="13"/>
      <c r="IQ39" s="13"/>
      <c r="IR39" s="13"/>
      <c r="IS39" s="13"/>
      <c r="IT39" s="13"/>
      <c r="IU39" s="13"/>
      <c r="IV39" s="194"/>
    </row>
    <row r="40" spans="1:256" s="188" customFormat="1" ht="13.5" hidden="1" thickBot="1">
      <c r="A40" s="205"/>
      <c r="B40" s="207"/>
      <c r="C40" s="99">
        <f>SUM(J40:IC40)+SUM(J102:AS102)</f>
        <v>0</v>
      </c>
      <c r="D40" s="170">
        <f t="shared" si="10"/>
        <v>0</v>
      </c>
      <c r="E40" s="170">
        <f t="shared" si="11"/>
        <v>0</v>
      </c>
      <c r="F40" s="170">
        <f t="shared" si="12"/>
        <v>0</v>
      </c>
      <c r="G40" s="170">
        <f>M40+S40+Y40+AE40+AK40+AQ40+AW40+BC40+BI40+BO40+BU40+CA40+CG40+CM40+CS40+CY40+DE40+DK40+DQ40+DW40+EC40+EI40+EO40+EU40+FA40+FG40+FM40+FS40+FY40+GE40+GK40+GQ40+GW40+HC40+HI40+HO40+HU40+IA40+IG40+IM40+M102+S102+Y102+AE102+AK102+AQ102</f>
        <v>0</v>
      </c>
      <c r="H40" s="170">
        <f t="shared" si="15"/>
        <v>0</v>
      </c>
      <c r="I40" s="170">
        <f t="shared" si="14"/>
        <v>0</v>
      </c>
      <c r="J40" s="211"/>
      <c r="K40" s="180"/>
      <c r="L40" s="180"/>
      <c r="M40" s="180"/>
      <c r="N40" s="180"/>
      <c r="O40" s="180"/>
      <c r="P40" s="181"/>
      <c r="Q40" s="181"/>
      <c r="R40" s="181"/>
      <c r="S40" s="181"/>
      <c r="T40" s="181"/>
      <c r="U40" s="181"/>
      <c r="V40" s="180"/>
      <c r="W40" s="180"/>
      <c r="X40" s="180"/>
      <c r="Y40" s="180"/>
      <c r="Z40" s="180"/>
      <c r="AA40" s="180"/>
      <c r="AB40" s="181"/>
      <c r="AC40" s="181"/>
      <c r="AD40" s="181"/>
      <c r="AE40" s="181"/>
      <c r="AF40" s="181"/>
      <c r="AG40" s="181"/>
      <c r="AH40" s="180"/>
      <c r="AI40" s="180"/>
      <c r="AJ40" s="180"/>
      <c r="AK40" s="180"/>
      <c r="AL40" s="180"/>
      <c r="AM40" s="180"/>
      <c r="AN40" s="181"/>
      <c r="AO40" s="181"/>
      <c r="AP40" s="181"/>
      <c r="AQ40" s="181"/>
      <c r="AR40" s="181"/>
      <c r="AS40" s="181"/>
      <c r="AT40" s="180"/>
      <c r="AU40" s="180"/>
      <c r="AV40" s="180"/>
      <c r="AW40" s="180"/>
      <c r="AX40" s="180"/>
      <c r="AY40" s="180"/>
      <c r="AZ40" s="181"/>
      <c r="BA40" s="181"/>
      <c r="BB40" s="181"/>
      <c r="BC40" s="181"/>
      <c r="BD40" s="183"/>
      <c r="BE40" s="183"/>
      <c r="BF40" s="185"/>
      <c r="BG40" s="185"/>
      <c r="BH40" s="185"/>
      <c r="BI40" s="185"/>
      <c r="BJ40" s="185"/>
      <c r="BK40" s="185"/>
      <c r="BL40" s="183"/>
      <c r="BM40" s="183"/>
      <c r="BN40" s="183"/>
      <c r="BO40" s="183"/>
      <c r="BP40" s="183"/>
      <c r="BQ40" s="183"/>
      <c r="BR40" s="185"/>
      <c r="BS40" s="185"/>
      <c r="BT40" s="185"/>
      <c r="BU40" s="185"/>
      <c r="BV40" s="185"/>
      <c r="BW40" s="185"/>
      <c r="BX40" s="183"/>
      <c r="BY40" s="183"/>
      <c r="BZ40" s="183"/>
      <c r="CA40" s="183"/>
      <c r="CB40" s="183"/>
      <c r="CC40" s="186"/>
      <c r="CD40" s="185"/>
      <c r="CE40" s="185"/>
      <c r="CF40" s="185"/>
      <c r="CG40" s="185"/>
      <c r="CH40" s="185"/>
      <c r="CI40" s="185"/>
      <c r="CJ40" s="183"/>
      <c r="CK40" s="183"/>
      <c r="CL40" s="183"/>
      <c r="CM40" s="183"/>
      <c r="CN40" s="183"/>
      <c r="CO40" s="183"/>
      <c r="CP40" s="185"/>
      <c r="CQ40" s="185"/>
      <c r="CR40" s="185"/>
      <c r="CS40" s="185"/>
      <c r="CT40" s="185"/>
      <c r="CU40" s="185"/>
      <c r="CV40" s="183"/>
      <c r="CW40" s="183"/>
      <c r="CX40" s="183"/>
      <c r="CY40" s="183"/>
      <c r="CZ40" s="183"/>
      <c r="DA40" s="183"/>
      <c r="DB40" s="185"/>
      <c r="DC40" s="185"/>
      <c r="DD40" s="185"/>
      <c r="DE40" s="185"/>
      <c r="DF40" s="185"/>
      <c r="DG40" s="185"/>
      <c r="DH40" s="183"/>
      <c r="DI40" s="183"/>
      <c r="DJ40" s="183"/>
      <c r="DK40" s="183"/>
      <c r="DL40" s="183"/>
      <c r="DM40" s="183"/>
      <c r="DN40" s="185"/>
      <c r="DO40" s="185"/>
      <c r="DP40" s="185"/>
      <c r="DQ40" s="185"/>
      <c r="DR40" s="185"/>
      <c r="DS40" s="185"/>
      <c r="DT40" s="183"/>
      <c r="DU40" s="183"/>
      <c r="DV40" s="183"/>
      <c r="DW40" s="183"/>
      <c r="DX40" s="183"/>
      <c r="DY40" s="183"/>
      <c r="DZ40" s="185"/>
      <c r="EA40" s="185"/>
      <c r="EB40" s="185"/>
      <c r="EC40" s="185"/>
      <c r="ED40" s="185"/>
      <c r="EE40" s="185"/>
      <c r="EF40" s="183"/>
      <c r="EG40" s="183"/>
      <c r="EH40" s="183"/>
      <c r="EI40" s="183"/>
      <c r="EJ40" s="183"/>
      <c r="EK40" s="183"/>
      <c r="EL40" s="185"/>
      <c r="EM40" s="185"/>
      <c r="EN40" s="185"/>
      <c r="EO40" s="185"/>
      <c r="EP40" s="185"/>
      <c r="EQ40" s="185"/>
      <c r="ER40" s="183"/>
      <c r="ES40" s="183"/>
      <c r="ET40" s="183"/>
      <c r="EU40" s="183"/>
      <c r="EV40" s="183"/>
      <c r="EW40" s="183"/>
      <c r="EX40" s="185"/>
      <c r="EY40" s="185"/>
      <c r="EZ40" s="185"/>
      <c r="FA40" s="185"/>
      <c r="FB40" s="185"/>
      <c r="FC40" s="185"/>
      <c r="FD40" s="183"/>
      <c r="FE40" s="183"/>
      <c r="FF40" s="183"/>
      <c r="FG40" s="183"/>
      <c r="FH40" s="183"/>
      <c r="FI40" s="183"/>
      <c r="FJ40" s="185"/>
      <c r="FK40" s="185"/>
      <c r="FL40" s="185"/>
      <c r="FM40" s="185"/>
      <c r="FN40" s="185"/>
      <c r="FO40" s="185"/>
      <c r="FP40" s="183"/>
      <c r="FQ40" s="183"/>
      <c r="FR40" s="183"/>
      <c r="FS40" s="183"/>
      <c r="FT40" s="183"/>
      <c r="FU40" s="183"/>
      <c r="FV40" s="185"/>
      <c r="FW40" s="185"/>
      <c r="FX40" s="185"/>
      <c r="FY40" s="185"/>
      <c r="FZ40" s="185"/>
      <c r="GA40" s="185"/>
      <c r="GB40" s="183"/>
      <c r="GC40" s="183"/>
      <c r="GD40" s="183"/>
      <c r="GE40" s="183"/>
      <c r="GF40" s="183"/>
      <c r="GG40" s="183"/>
      <c r="GH40" s="185"/>
      <c r="GI40" s="185"/>
      <c r="GJ40" s="185"/>
      <c r="GK40" s="185"/>
      <c r="GL40" s="185"/>
      <c r="GM40" s="185"/>
      <c r="GN40" s="183"/>
      <c r="GO40" s="183"/>
      <c r="GP40" s="183"/>
      <c r="GQ40" s="183"/>
      <c r="GR40" s="183"/>
      <c r="GS40" s="183"/>
      <c r="GT40" s="185"/>
      <c r="GU40" s="185"/>
      <c r="GV40" s="185"/>
      <c r="GW40" s="185"/>
      <c r="GX40" s="185"/>
      <c r="GY40" s="185"/>
      <c r="GZ40" s="183"/>
      <c r="HA40" s="183"/>
      <c r="HB40" s="183"/>
      <c r="HC40" s="183"/>
      <c r="HD40" s="183"/>
      <c r="HE40" s="183"/>
      <c r="HF40" s="185"/>
      <c r="HG40" s="185"/>
      <c r="HH40" s="185"/>
      <c r="HI40" s="185"/>
      <c r="HJ40" s="185"/>
      <c r="HK40" s="185"/>
      <c r="HL40" s="183"/>
      <c r="HM40" s="183"/>
      <c r="HN40" s="183"/>
      <c r="HO40" s="183"/>
      <c r="HP40" s="183"/>
      <c r="HQ40" s="183"/>
      <c r="HR40" s="185"/>
      <c r="HS40" s="185"/>
      <c r="HT40" s="185"/>
      <c r="HU40" s="185"/>
      <c r="HV40" s="185"/>
      <c r="HW40" s="185"/>
      <c r="HX40" s="183"/>
      <c r="HY40" s="183"/>
      <c r="HZ40" s="183"/>
      <c r="IA40" s="183"/>
      <c r="IB40" s="183"/>
      <c r="IC40" s="183"/>
      <c r="ID40" s="185"/>
      <c r="IE40" s="185"/>
      <c r="IF40" s="185"/>
      <c r="IG40" s="185"/>
      <c r="IH40" s="185"/>
      <c r="II40" s="185"/>
      <c r="IJ40" s="183"/>
      <c r="IK40" s="183"/>
      <c r="IL40" s="183"/>
      <c r="IM40" s="183"/>
      <c r="IN40" s="183"/>
      <c r="IO40" s="187"/>
      <c r="IP40" s="13"/>
      <c r="IQ40" s="13"/>
      <c r="IR40" s="13"/>
      <c r="IS40" s="13"/>
      <c r="IT40" s="13"/>
      <c r="IU40" s="13"/>
      <c r="IV40" s="194"/>
    </row>
    <row r="41" spans="1:256" ht="12.75" customHeight="1" hidden="1">
      <c r="A41" s="174"/>
      <c r="B41" s="97"/>
      <c r="C41" s="149">
        <f aca="true" t="shared" si="16" ref="C41:C61">SUM(D41:AW41)</f>
        <v>0</v>
      </c>
      <c r="D41" s="175"/>
      <c r="E41" s="176"/>
      <c r="F41" s="176"/>
      <c r="G41" s="176"/>
      <c r="H41" s="176"/>
      <c r="I41" s="214"/>
      <c r="J41" s="23"/>
      <c r="K41" s="17"/>
      <c r="L41" s="17"/>
      <c r="M41" s="17"/>
      <c r="N41" s="17"/>
      <c r="O41" s="17"/>
      <c r="P41" s="143"/>
      <c r="Q41" s="143"/>
      <c r="R41" s="143"/>
      <c r="S41" s="143"/>
      <c r="T41" s="143"/>
      <c r="U41" s="143"/>
      <c r="V41" s="17"/>
      <c r="W41" s="17"/>
      <c r="X41" s="17"/>
      <c r="Y41" s="17"/>
      <c r="Z41" s="17"/>
      <c r="AA41" s="17"/>
      <c r="AB41" s="143"/>
      <c r="AC41" s="143"/>
      <c r="AD41" s="143"/>
      <c r="AE41" s="143"/>
      <c r="AF41" s="143"/>
      <c r="AG41" s="143"/>
      <c r="AH41" s="17"/>
      <c r="AI41" s="17"/>
      <c r="AJ41" s="17"/>
      <c r="AK41" s="17"/>
      <c r="AL41" s="17"/>
      <c r="AM41" s="17"/>
      <c r="AN41" s="143"/>
      <c r="AO41" s="143"/>
      <c r="AP41" s="143"/>
      <c r="AQ41" s="143"/>
      <c r="AR41" s="143"/>
      <c r="AS41" s="143"/>
      <c r="AT41" s="17"/>
      <c r="AU41" s="17"/>
      <c r="AV41" s="17"/>
      <c r="AW41" s="17"/>
      <c r="AX41" s="17"/>
      <c r="AY41" s="17"/>
      <c r="AZ41" s="143"/>
      <c r="BA41" s="143"/>
      <c r="BB41" s="143"/>
      <c r="BC41" s="143"/>
      <c r="BD41" s="177"/>
      <c r="BE41" s="177"/>
      <c r="BF41" s="178"/>
      <c r="BG41" s="178"/>
      <c r="BH41" s="178"/>
      <c r="BI41" s="178"/>
      <c r="BJ41" s="178"/>
      <c r="BK41" s="178"/>
      <c r="BL41" s="177"/>
      <c r="BM41" s="177"/>
      <c r="BN41" s="177"/>
      <c r="BO41" s="177"/>
      <c r="BP41" s="177"/>
      <c r="BQ41" s="177"/>
      <c r="BR41" s="178"/>
      <c r="BS41" s="178"/>
      <c r="BT41" s="178"/>
      <c r="BU41" s="178"/>
      <c r="BV41" s="178"/>
      <c r="BW41" s="178"/>
      <c r="BX41" s="177"/>
      <c r="BY41" s="177"/>
      <c r="BZ41" s="177"/>
      <c r="CA41" s="177"/>
      <c r="CB41" s="177"/>
      <c r="CC41" s="179"/>
      <c r="CD41" s="178"/>
      <c r="CE41" s="178"/>
      <c r="CF41" s="178"/>
      <c r="CG41" s="178"/>
      <c r="CH41" s="178"/>
      <c r="CI41" s="178"/>
      <c r="CJ41" s="177"/>
      <c r="CK41" s="177"/>
      <c r="CL41" s="177"/>
      <c r="CM41" s="177"/>
      <c r="CN41" s="177"/>
      <c r="CO41" s="177"/>
      <c r="CP41" s="178"/>
      <c r="CQ41" s="178"/>
      <c r="CR41" s="178"/>
      <c r="CS41" s="178"/>
      <c r="CT41" s="178"/>
      <c r="CU41" s="178"/>
      <c r="CV41" s="177"/>
      <c r="CW41" s="177"/>
      <c r="CX41" s="177"/>
      <c r="CY41" s="177"/>
      <c r="CZ41" s="177"/>
      <c r="DA41" s="177"/>
      <c r="DB41" s="178"/>
      <c r="DC41" s="178"/>
      <c r="DD41" s="178"/>
      <c r="DE41" s="178"/>
      <c r="DF41" s="178"/>
      <c r="DG41" s="178"/>
      <c r="DH41" s="177"/>
      <c r="DI41" s="177"/>
      <c r="DJ41" s="177"/>
      <c r="DK41" s="177"/>
      <c r="DL41" s="177"/>
      <c r="DM41" s="177"/>
      <c r="DN41" s="178"/>
      <c r="DO41" s="178"/>
      <c r="DP41" s="178"/>
      <c r="DQ41" s="178"/>
      <c r="DR41" s="178"/>
      <c r="DS41" s="178"/>
      <c r="DT41" s="177"/>
      <c r="DU41" s="177"/>
      <c r="DV41" s="177"/>
      <c r="DW41" s="177"/>
      <c r="DX41" s="177"/>
      <c r="DY41" s="177"/>
      <c r="DZ41" s="178"/>
      <c r="EA41" s="178"/>
      <c r="EB41" s="178"/>
      <c r="EC41" s="178"/>
      <c r="ED41" s="178"/>
      <c r="EE41" s="178"/>
      <c r="EF41" s="177"/>
      <c r="EG41" s="177"/>
      <c r="EH41" s="177"/>
      <c r="EI41" s="177"/>
      <c r="EJ41" s="177"/>
      <c r="EK41" s="177"/>
      <c r="EL41" s="178"/>
      <c r="EM41" s="178"/>
      <c r="EN41" s="178"/>
      <c r="EO41" s="178"/>
      <c r="EP41" s="178"/>
      <c r="EQ41" s="178"/>
      <c r="ER41" s="177"/>
      <c r="ES41" s="177"/>
      <c r="ET41" s="177"/>
      <c r="EU41" s="177"/>
      <c r="EV41" s="177"/>
      <c r="EW41" s="177"/>
      <c r="EX41" s="178"/>
      <c r="EY41" s="178"/>
      <c r="EZ41" s="178"/>
      <c r="FA41" s="178"/>
      <c r="FB41" s="178"/>
      <c r="FC41" s="178"/>
      <c r="FD41" s="177"/>
      <c r="FE41" s="177"/>
      <c r="FF41" s="177"/>
      <c r="FG41" s="177"/>
      <c r="FH41" s="177"/>
      <c r="FI41" s="177"/>
      <c r="FJ41" s="178"/>
      <c r="FK41" s="178"/>
      <c r="FL41" s="178"/>
      <c r="FM41" s="178"/>
      <c r="FN41" s="178"/>
      <c r="FO41" s="178"/>
      <c r="FP41" s="177"/>
      <c r="FQ41" s="177"/>
      <c r="FR41" s="177"/>
      <c r="FS41" s="177"/>
      <c r="FT41" s="177"/>
      <c r="FU41" s="177"/>
      <c r="FV41" s="178"/>
      <c r="FW41" s="178"/>
      <c r="FX41" s="178"/>
      <c r="FY41" s="178"/>
      <c r="FZ41" s="178"/>
      <c r="GA41" s="178"/>
      <c r="GB41" s="177"/>
      <c r="GC41" s="177"/>
      <c r="GD41" s="177"/>
      <c r="GE41" s="177"/>
      <c r="GF41" s="177"/>
      <c r="GG41" s="177"/>
      <c r="GH41" s="178"/>
      <c r="GI41" s="178"/>
      <c r="GJ41" s="178"/>
      <c r="GK41" s="178"/>
      <c r="GL41" s="178"/>
      <c r="GM41" s="178"/>
      <c r="GN41" s="177"/>
      <c r="GO41" s="177"/>
      <c r="GP41" s="177"/>
      <c r="GQ41" s="177"/>
      <c r="GR41" s="177"/>
      <c r="GS41" s="177"/>
      <c r="GT41" s="178"/>
      <c r="GU41" s="178"/>
      <c r="GV41" s="178"/>
      <c r="GW41" s="178"/>
      <c r="GX41" s="178"/>
      <c r="GY41" s="178"/>
      <c r="GZ41" s="177"/>
      <c r="HA41" s="177"/>
      <c r="HB41" s="177"/>
      <c r="HC41" s="177"/>
      <c r="HD41" s="177"/>
      <c r="HE41" s="177"/>
      <c r="HF41" s="178"/>
      <c r="HG41" s="178"/>
      <c r="HH41" s="178"/>
      <c r="HI41" s="178"/>
      <c r="HJ41" s="178"/>
      <c r="HK41" s="178"/>
      <c r="HL41" s="177"/>
      <c r="HM41" s="177"/>
      <c r="HN41" s="177"/>
      <c r="HO41" s="177"/>
      <c r="HP41" s="177"/>
      <c r="HQ41" s="177"/>
      <c r="HR41" s="178"/>
      <c r="HS41" s="178"/>
      <c r="HT41" s="178"/>
      <c r="HU41" s="178"/>
      <c r="HV41" s="178"/>
      <c r="HW41" s="178"/>
      <c r="HX41" s="177"/>
      <c r="HY41" s="177"/>
      <c r="HZ41" s="177"/>
      <c r="IA41" s="177"/>
      <c r="IB41" s="177"/>
      <c r="IC41" s="177"/>
      <c r="ID41" s="178"/>
      <c r="IE41" s="178"/>
      <c r="IF41" s="178"/>
      <c r="IG41" s="178"/>
      <c r="IH41" s="178"/>
      <c r="II41" s="178"/>
      <c r="IJ41" s="177"/>
      <c r="IK41" s="177"/>
      <c r="IL41" s="177"/>
      <c r="IM41" s="177"/>
      <c r="IN41" s="177"/>
      <c r="IO41" s="179"/>
      <c r="IV41" s="62"/>
    </row>
    <row r="42" spans="1:256" ht="12.75" customHeight="1" hidden="1">
      <c r="A42" s="100"/>
      <c r="B42" s="75"/>
      <c r="C42" s="149">
        <f t="shared" si="16"/>
        <v>0</v>
      </c>
      <c r="D42" s="170"/>
      <c r="E42" s="171"/>
      <c r="F42" s="171"/>
      <c r="G42" s="171"/>
      <c r="H42" s="171"/>
      <c r="I42" s="213"/>
      <c r="J42" s="101"/>
      <c r="K42" s="68"/>
      <c r="L42" s="68"/>
      <c r="M42" s="68"/>
      <c r="N42" s="68"/>
      <c r="O42" s="68"/>
      <c r="P42" s="144"/>
      <c r="Q42" s="144"/>
      <c r="R42" s="144"/>
      <c r="S42" s="144"/>
      <c r="T42" s="144"/>
      <c r="U42" s="144"/>
      <c r="V42" s="68"/>
      <c r="W42" s="68"/>
      <c r="X42" s="68"/>
      <c r="Y42" s="68"/>
      <c r="Z42" s="68"/>
      <c r="AA42" s="68"/>
      <c r="AB42" s="144"/>
      <c r="AC42" s="144"/>
      <c r="AD42" s="144"/>
      <c r="AE42" s="144"/>
      <c r="AF42" s="144"/>
      <c r="AG42" s="144"/>
      <c r="AH42" s="68"/>
      <c r="AI42" s="68"/>
      <c r="AJ42" s="68"/>
      <c r="AK42" s="68"/>
      <c r="AL42" s="68"/>
      <c r="AM42" s="68"/>
      <c r="AN42" s="144"/>
      <c r="AO42" s="144"/>
      <c r="AP42" s="144"/>
      <c r="AQ42" s="144"/>
      <c r="AR42" s="144"/>
      <c r="AS42" s="144"/>
      <c r="AT42" s="68"/>
      <c r="AU42" s="68"/>
      <c r="AV42" s="68"/>
      <c r="AW42" s="68"/>
      <c r="AX42" s="68"/>
      <c r="AY42" s="68"/>
      <c r="AZ42" s="144"/>
      <c r="BA42" s="144"/>
      <c r="BB42" s="144"/>
      <c r="BC42" s="144"/>
      <c r="BD42" s="159"/>
      <c r="BE42" s="159"/>
      <c r="BF42" s="139"/>
      <c r="BG42" s="139"/>
      <c r="BH42" s="139"/>
      <c r="BI42" s="139"/>
      <c r="BJ42" s="139"/>
      <c r="BK42" s="139"/>
      <c r="BL42" s="159"/>
      <c r="BM42" s="159"/>
      <c r="BN42" s="159"/>
      <c r="BO42" s="159"/>
      <c r="BP42" s="159"/>
      <c r="BQ42" s="159"/>
      <c r="BR42" s="139"/>
      <c r="BS42" s="139"/>
      <c r="BT42" s="139"/>
      <c r="BU42" s="139"/>
      <c r="BV42" s="139"/>
      <c r="BW42" s="139"/>
      <c r="BX42" s="159"/>
      <c r="BY42" s="159"/>
      <c r="BZ42" s="159"/>
      <c r="CA42" s="159"/>
      <c r="CB42" s="159"/>
      <c r="CC42" s="165"/>
      <c r="CD42" s="139"/>
      <c r="CE42" s="139"/>
      <c r="CF42" s="139"/>
      <c r="CG42" s="139"/>
      <c r="CH42" s="139"/>
      <c r="CI42" s="139"/>
      <c r="CJ42" s="159"/>
      <c r="CK42" s="159"/>
      <c r="CL42" s="159"/>
      <c r="CM42" s="159"/>
      <c r="CN42" s="159"/>
      <c r="CO42" s="159"/>
      <c r="CP42" s="139"/>
      <c r="CQ42" s="139"/>
      <c r="CR42" s="139"/>
      <c r="CS42" s="139"/>
      <c r="CT42" s="139"/>
      <c r="CU42" s="139"/>
      <c r="CV42" s="159"/>
      <c r="CW42" s="159"/>
      <c r="CX42" s="159"/>
      <c r="CY42" s="159"/>
      <c r="CZ42" s="159"/>
      <c r="DA42" s="159"/>
      <c r="DB42" s="139"/>
      <c r="DC42" s="139"/>
      <c r="DD42" s="139"/>
      <c r="DE42" s="139"/>
      <c r="DF42" s="139"/>
      <c r="DG42" s="139"/>
      <c r="DH42" s="159"/>
      <c r="DI42" s="159"/>
      <c r="DJ42" s="159"/>
      <c r="DK42" s="159"/>
      <c r="DL42" s="159"/>
      <c r="DM42" s="159"/>
      <c r="DN42" s="139"/>
      <c r="DO42" s="139"/>
      <c r="DP42" s="139"/>
      <c r="DQ42" s="139"/>
      <c r="DR42" s="139"/>
      <c r="DS42" s="139"/>
      <c r="DT42" s="159"/>
      <c r="DU42" s="159"/>
      <c r="DV42" s="159"/>
      <c r="DW42" s="159"/>
      <c r="DX42" s="159"/>
      <c r="DY42" s="159"/>
      <c r="DZ42" s="139"/>
      <c r="EA42" s="139"/>
      <c r="EB42" s="139"/>
      <c r="EC42" s="139"/>
      <c r="ED42" s="139"/>
      <c r="EE42" s="139"/>
      <c r="EF42" s="159"/>
      <c r="EG42" s="159"/>
      <c r="EH42" s="159"/>
      <c r="EI42" s="159"/>
      <c r="EJ42" s="159"/>
      <c r="EK42" s="159"/>
      <c r="EL42" s="139"/>
      <c r="EM42" s="139"/>
      <c r="EN42" s="139"/>
      <c r="EO42" s="139"/>
      <c r="EP42" s="139"/>
      <c r="EQ42" s="139"/>
      <c r="ER42" s="159"/>
      <c r="ES42" s="159"/>
      <c r="ET42" s="159"/>
      <c r="EU42" s="159"/>
      <c r="EV42" s="159"/>
      <c r="EW42" s="159"/>
      <c r="EX42" s="139"/>
      <c r="EY42" s="139"/>
      <c r="EZ42" s="139"/>
      <c r="FA42" s="139"/>
      <c r="FB42" s="139"/>
      <c r="FC42" s="139"/>
      <c r="FD42" s="159"/>
      <c r="FE42" s="159"/>
      <c r="FF42" s="159"/>
      <c r="FG42" s="159"/>
      <c r="FH42" s="159"/>
      <c r="FI42" s="159"/>
      <c r="FJ42" s="139"/>
      <c r="FK42" s="139"/>
      <c r="FL42" s="139"/>
      <c r="FM42" s="139"/>
      <c r="FN42" s="139"/>
      <c r="FO42" s="139"/>
      <c r="FP42" s="159"/>
      <c r="FQ42" s="159"/>
      <c r="FR42" s="159"/>
      <c r="FS42" s="159"/>
      <c r="FT42" s="159"/>
      <c r="FU42" s="159"/>
      <c r="FV42" s="139"/>
      <c r="FW42" s="139"/>
      <c r="FX42" s="139"/>
      <c r="FY42" s="139"/>
      <c r="FZ42" s="139"/>
      <c r="GA42" s="139"/>
      <c r="GB42" s="159"/>
      <c r="GC42" s="159"/>
      <c r="GD42" s="159"/>
      <c r="GE42" s="159"/>
      <c r="GF42" s="159"/>
      <c r="GG42" s="159"/>
      <c r="GH42" s="139"/>
      <c r="GI42" s="139"/>
      <c r="GJ42" s="139"/>
      <c r="GK42" s="139"/>
      <c r="GL42" s="139"/>
      <c r="GM42" s="139"/>
      <c r="GN42" s="159"/>
      <c r="GO42" s="159"/>
      <c r="GP42" s="159"/>
      <c r="GQ42" s="159"/>
      <c r="GR42" s="159"/>
      <c r="GS42" s="159"/>
      <c r="GT42" s="139"/>
      <c r="GU42" s="139"/>
      <c r="GV42" s="139"/>
      <c r="GW42" s="139"/>
      <c r="GX42" s="139"/>
      <c r="GY42" s="139"/>
      <c r="GZ42" s="159"/>
      <c r="HA42" s="159"/>
      <c r="HB42" s="159"/>
      <c r="HC42" s="159"/>
      <c r="HD42" s="159"/>
      <c r="HE42" s="159"/>
      <c r="HF42" s="139"/>
      <c r="HG42" s="139"/>
      <c r="HH42" s="139"/>
      <c r="HI42" s="139"/>
      <c r="HJ42" s="139"/>
      <c r="HK42" s="139"/>
      <c r="HL42" s="159"/>
      <c r="HM42" s="159"/>
      <c r="HN42" s="159"/>
      <c r="HO42" s="159"/>
      <c r="HP42" s="159"/>
      <c r="HQ42" s="159"/>
      <c r="HR42" s="139"/>
      <c r="HS42" s="139"/>
      <c r="HT42" s="139"/>
      <c r="HU42" s="139"/>
      <c r="HV42" s="139"/>
      <c r="HW42" s="139"/>
      <c r="HX42" s="159"/>
      <c r="HY42" s="159"/>
      <c r="HZ42" s="159"/>
      <c r="IA42" s="159"/>
      <c r="IB42" s="159"/>
      <c r="IC42" s="159"/>
      <c r="ID42" s="139"/>
      <c r="IE42" s="139"/>
      <c r="IF42" s="139"/>
      <c r="IG42" s="139"/>
      <c r="IH42" s="139"/>
      <c r="II42" s="139"/>
      <c r="IJ42" s="159"/>
      <c r="IK42" s="159"/>
      <c r="IL42" s="159"/>
      <c r="IM42" s="159"/>
      <c r="IN42" s="159"/>
      <c r="IO42" s="165"/>
      <c r="IV42" s="62"/>
    </row>
    <row r="43" spans="1:256" ht="12.75" customHeight="1" hidden="1">
      <c r="A43" s="100"/>
      <c r="B43" s="75"/>
      <c r="C43" s="149">
        <f t="shared" si="16"/>
        <v>0</v>
      </c>
      <c r="D43" s="172"/>
      <c r="E43" s="173"/>
      <c r="F43" s="173"/>
      <c r="G43" s="173"/>
      <c r="H43" s="173"/>
      <c r="I43" s="215"/>
      <c r="J43" s="101"/>
      <c r="K43" s="68"/>
      <c r="L43" s="68"/>
      <c r="M43" s="68"/>
      <c r="N43" s="68"/>
      <c r="O43" s="68"/>
      <c r="P43" s="144"/>
      <c r="Q43" s="144"/>
      <c r="R43" s="144"/>
      <c r="S43" s="144"/>
      <c r="T43" s="144"/>
      <c r="U43" s="144"/>
      <c r="V43" s="68"/>
      <c r="W43" s="68"/>
      <c r="X43" s="68"/>
      <c r="Y43" s="68"/>
      <c r="Z43" s="68"/>
      <c r="AA43" s="68"/>
      <c r="AB43" s="144"/>
      <c r="AC43" s="144"/>
      <c r="AD43" s="144"/>
      <c r="AE43" s="144"/>
      <c r="AF43" s="144"/>
      <c r="AG43" s="144"/>
      <c r="AH43" s="68"/>
      <c r="AI43" s="68"/>
      <c r="AJ43" s="68"/>
      <c r="AK43" s="68"/>
      <c r="AL43" s="68"/>
      <c r="AM43" s="68"/>
      <c r="AN43" s="144"/>
      <c r="AO43" s="144"/>
      <c r="AP43" s="144"/>
      <c r="AQ43" s="144"/>
      <c r="AR43" s="144"/>
      <c r="AS43" s="144"/>
      <c r="AT43" s="68"/>
      <c r="AU43" s="68"/>
      <c r="AV43" s="68"/>
      <c r="AW43" s="68"/>
      <c r="AX43" s="68"/>
      <c r="AY43" s="68"/>
      <c r="AZ43" s="144"/>
      <c r="BA43" s="144"/>
      <c r="BB43" s="144"/>
      <c r="BC43" s="144"/>
      <c r="BD43" s="159"/>
      <c r="BE43" s="159"/>
      <c r="BF43" s="139"/>
      <c r="BG43" s="139"/>
      <c r="BH43" s="139"/>
      <c r="BI43" s="139"/>
      <c r="BJ43" s="139"/>
      <c r="BK43" s="139"/>
      <c r="BL43" s="159"/>
      <c r="BM43" s="159"/>
      <c r="BN43" s="159"/>
      <c r="BO43" s="159"/>
      <c r="BP43" s="159"/>
      <c r="BQ43" s="159"/>
      <c r="BR43" s="139"/>
      <c r="BS43" s="139"/>
      <c r="BT43" s="139"/>
      <c r="BU43" s="139"/>
      <c r="BV43" s="139"/>
      <c r="BW43" s="139"/>
      <c r="BX43" s="159"/>
      <c r="BY43" s="159"/>
      <c r="BZ43" s="159"/>
      <c r="CA43" s="159"/>
      <c r="CB43" s="159"/>
      <c r="CC43" s="165"/>
      <c r="CD43" s="139"/>
      <c r="CE43" s="139"/>
      <c r="CF43" s="139"/>
      <c r="CG43" s="139"/>
      <c r="CH43" s="139"/>
      <c r="CI43" s="139"/>
      <c r="CJ43" s="159"/>
      <c r="CK43" s="159"/>
      <c r="CL43" s="159"/>
      <c r="CM43" s="159"/>
      <c r="CN43" s="159"/>
      <c r="CO43" s="159"/>
      <c r="CP43" s="139"/>
      <c r="CQ43" s="139"/>
      <c r="CR43" s="139"/>
      <c r="CS43" s="139"/>
      <c r="CT43" s="139"/>
      <c r="CU43" s="139"/>
      <c r="CV43" s="159"/>
      <c r="CW43" s="159"/>
      <c r="CX43" s="159"/>
      <c r="CY43" s="159"/>
      <c r="CZ43" s="159"/>
      <c r="DA43" s="159"/>
      <c r="DB43" s="139"/>
      <c r="DC43" s="139"/>
      <c r="DD43" s="139"/>
      <c r="DE43" s="139"/>
      <c r="DF43" s="139"/>
      <c r="DG43" s="139"/>
      <c r="DH43" s="159"/>
      <c r="DI43" s="159"/>
      <c r="DJ43" s="159"/>
      <c r="DK43" s="159"/>
      <c r="DL43" s="159"/>
      <c r="DM43" s="159"/>
      <c r="DN43" s="139"/>
      <c r="DO43" s="139"/>
      <c r="DP43" s="139"/>
      <c r="DQ43" s="139"/>
      <c r="DR43" s="139"/>
      <c r="DS43" s="139"/>
      <c r="DT43" s="159"/>
      <c r="DU43" s="159"/>
      <c r="DV43" s="159"/>
      <c r="DW43" s="159"/>
      <c r="DX43" s="159"/>
      <c r="DY43" s="159"/>
      <c r="DZ43" s="139"/>
      <c r="EA43" s="139"/>
      <c r="EB43" s="139"/>
      <c r="EC43" s="139"/>
      <c r="ED43" s="139"/>
      <c r="EE43" s="139"/>
      <c r="EF43" s="159"/>
      <c r="EG43" s="159"/>
      <c r="EH43" s="159"/>
      <c r="EI43" s="159"/>
      <c r="EJ43" s="159"/>
      <c r="EK43" s="159"/>
      <c r="EL43" s="139"/>
      <c r="EM43" s="139"/>
      <c r="EN43" s="139"/>
      <c r="EO43" s="139"/>
      <c r="EP43" s="139"/>
      <c r="EQ43" s="139"/>
      <c r="ER43" s="159"/>
      <c r="ES43" s="159"/>
      <c r="ET43" s="159"/>
      <c r="EU43" s="159"/>
      <c r="EV43" s="159"/>
      <c r="EW43" s="159"/>
      <c r="EX43" s="139"/>
      <c r="EY43" s="139"/>
      <c r="EZ43" s="139"/>
      <c r="FA43" s="139"/>
      <c r="FB43" s="139"/>
      <c r="FC43" s="139"/>
      <c r="FD43" s="159"/>
      <c r="FE43" s="159"/>
      <c r="FF43" s="159"/>
      <c r="FG43" s="159"/>
      <c r="FH43" s="159"/>
      <c r="FI43" s="159"/>
      <c r="FJ43" s="139"/>
      <c r="FK43" s="139"/>
      <c r="FL43" s="139"/>
      <c r="FM43" s="139"/>
      <c r="FN43" s="139"/>
      <c r="FO43" s="139"/>
      <c r="FP43" s="159"/>
      <c r="FQ43" s="159"/>
      <c r="FR43" s="159"/>
      <c r="FS43" s="159"/>
      <c r="FT43" s="159"/>
      <c r="FU43" s="159"/>
      <c r="FV43" s="139"/>
      <c r="FW43" s="139"/>
      <c r="FX43" s="139"/>
      <c r="FY43" s="139"/>
      <c r="FZ43" s="139"/>
      <c r="GA43" s="139"/>
      <c r="GB43" s="159"/>
      <c r="GC43" s="159"/>
      <c r="GD43" s="159"/>
      <c r="GE43" s="159"/>
      <c r="GF43" s="159"/>
      <c r="GG43" s="159"/>
      <c r="GH43" s="139"/>
      <c r="GI43" s="139"/>
      <c r="GJ43" s="139"/>
      <c r="GK43" s="139"/>
      <c r="GL43" s="139"/>
      <c r="GM43" s="139"/>
      <c r="GN43" s="159"/>
      <c r="GO43" s="159"/>
      <c r="GP43" s="159"/>
      <c r="GQ43" s="159"/>
      <c r="GR43" s="159"/>
      <c r="GS43" s="159"/>
      <c r="GT43" s="139"/>
      <c r="GU43" s="139"/>
      <c r="GV43" s="139"/>
      <c r="GW43" s="139"/>
      <c r="GX43" s="139"/>
      <c r="GY43" s="139"/>
      <c r="GZ43" s="159"/>
      <c r="HA43" s="159"/>
      <c r="HB43" s="159"/>
      <c r="HC43" s="159"/>
      <c r="HD43" s="159"/>
      <c r="HE43" s="159"/>
      <c r="HF43" s="139"/>
      <c r="HG43" s="139"/>
      <c r="HH43" s="139"/>
      <c r="HI43" s="139"/>
      <c r="HJ43" s="139"/>
      <c r="HK43" s="139"/>
      <c r="HL43" s="159"/>
      <c r="HM43" s="159"/>
      <c r="HN43" s="159"/>
      <c r="HO43" s="159"/>
      <c r="HP43" s="159"/>
      <c r="HQ43" s="159"/>
      <c r="HR43" s="139"/>
      <c r="HS43" s="139"/>
      <c r="HT43" s="139"/>
      <c r="HU43" s="139"/>
      <c r="HV43" s="139"/>
      <c r="HW43" s="139"/>
      <c r="HX43" s="159"/>
      <c r="HY43" s="159"/>
      <c r="HZ43" s="159"/>
      <c r="IA43" s="159"/>
      <c r="IB43" s="159"/>
      <c r="IC43" s="159"/>
      <c r="ID43" s="139"/>
      <c r="IE43" s="139"/>
      <c r="IF43" s="139"/>
      <c r="IG43" s="139"/>
      <c r="IH43" s="139"/>
      <c r="II43" s="139"/>
      <c r="IJ43" s="159"/>
      <c r="IK43" s="159"/>
      <c r="IL43" s="159"/>
      <c r="IM43" s="159"/>
      <c r="IN43" s="159"/>
      <c r="IO43" s="165"/>
      <c r="IV43" s="62"/>
    </row>
    <row r="44" spans="1:256" ht="12.75" customHeight="1" hidden="1">
      <c r="A44" s="100"/>
      <c r="B44" s="75"/>
      <c r="C44" s="149">
        <f t="shared" si="16"/>
        <v>0</v>
      </c>
      <c r="J44" s="101"/>
      <c r="K44" s="68"/>
      <c r="L44" s="68"/>
      <c r="M44" s="68"/>
      <c r="N44" s="68"/>
      <c r="O44" s="68"/>
      <c r="P44" s="144"/>
      <c r="Q44" s="144"/>
      <c r="R44" s="144"/>
      <c r="S44" s="144"/>
      <c r="T44" s="144"/>
      <c r="U44" s="144"/>
      <c r="V44" s="68"/>
      <c r="W44" s="68"/>
      <c r="X44" s="68"/>
      <c r="Y44" s="68"/>
      <c r="Z44" s="68"/>
      <c r="AA44" s="68"/>
      <c r="AB44" s="144"/>
      <c r="AC44" s="144"/>
      <c r="AD44" s="144"/>
      <c r="AE44" s="144"/>
      <c r="AF44" s="144"/>
      <c r="AG44" s="144"/>
      <c r="AH44" s="68"/>
      <c r="AI44" s="68"/>
      <c r="AJ44" s="68"/>
      <c r="AK44" s="68"/>
      <c r="AL44" s="68"/>
      <c r="AM44" s="68"/>
      <c r="AN44" s="144"/>
      <c r="AO44" s="144"/>
      <c r="AP44" s="144"/>
      <c r="AQ44" s="144"/>
      <c r="AR44" s="144"/>
      <c r="AS44" s="144"/>
      <c r="AT44" s="68"/>
      <c r="AU44" s="68"/>
      <c r="AV44" s="68"/>
      <c r="AW44" s="68"/>
      <c r="AX44" s="68"/>
      <c r="AY44" s="68"/>
      <c r="AZ44" s="144"/>
      <c r="BA44" s="144"/>
      <c r="BB44" s="144"/>
      <c r="BC44" s="144"/>
      <c r="BD44" s="159"/>
      <c r="BE44" s="159"/>
      <c r="BF44" s="139"/>
      <c r="BG44" s="139"/>
      <c r="BH44" s="139"/>
      <c r="BI44" s="139"/>
      <c r="BJ44" s="139"/>
      <c r="BK44" s="139"/>
      <c r="BL44" s="159"/>
      <c r="BM44" s="159"/>
      <c r="BN44" s="159"/>
      <c r="BO44" s="159"/>
      <c r="BP44" s="159"/>
      <c r="BQ44" s="159"/>
      <c r="BR44" s="139"/>
      <c r="BS44" s="139"/>
      <c r="BT44" s="139"/>
      <c r="BU44" s="139"/>
      <c r="BV44" s="139"/>
      <c r="BW44" s="139"/>
      <c r="BX44" s="159"/>
      <c r="BY44" s="159"/>
      <c r="BZ44" s="159"/>
      <c r="CA44" s="159"/>
      <c r="CB44" s="159"/>
      <c r="CC44" s="165"/>
      <c r="CD44" s="139"/>
      <c r="CE44" s="139"/>
      <c r="CF44" s="139"/>
      <c r="CG44" s="139"/>
      <c r="CH44" s="139"/>
      <c r="CI44" s="139"/>
      <c r="CJ44" s="159"/>
      <c r="CK44" s="159"/>
      <c r="CL44" s="159"/>
      <c r="CM44" s="159"/>
      <c r="CN44" s="159"/>
      <c r="CO44" s="159"/>
      <c r="CP44" s="139"/>
      <c r="CQ44" s="139"/>
      <c r="CR44" s="139"/>
      <c r="CS44" s="139"/>
      <c r="CT44" s="139"/>
      <c r="CU44" s="139"/>
      <c r="CV44" s="159"/>
      <c r="CW44" s="159"/>
      <c r="CX44" s="159"/>
      <c r="CY44" s="159"/>
      <c r="CZ44" s="159"/>
      <c r="DA44" s="159"/>
      <c r="DB44" s="139"/>
      <c r="DC44" s="139"/>
      <c r="DD44" s="139"/>
      <c r="DE44" s="139"/>
      <c r="DF44" s="139"/>
      <c r="DG44" s="139"/>
      <c r="DH44" s="159"/>
      <c r="DI44" s="159"/>
      <c r="DJ44" s="159"/>
      <c r="DK44" s="159"/>
      <c r="DL44" s="159"/>
      <c r="DM44" s="159"/>
      <c r="DN44" s="139"/>
      <c r="DO44" s="139"/>
      <c r="DP44" s="139"/>
      <c r="DQ44" s="139"/>
      <c r="DR44" s="139"/>
      <c r="DS44" s="139"/>
      <c r="DT44" s="159"/>
      <c r="DU44" s="159"/>
      <c r="DV44" s="159"/>
      <c r="DW44" s="159"/>
      <c r="DX44" s="159"/>
      <c r="DY44" s="159"/>
      <c r="DZ44" s="139"/>
      <c r="EA44" s="139"/>
      <c r="EB44" s="139"/>
      <c r="EC44" s="139"/>
      <c r="ED44" s="139"/>
      <c r="EE44" s="139"/>
      <c r="EF44" s="159"/>
      <c r="EG44" s="159"/>
      <c r="EH44" s="159"/>
      <c r="EI44" s="159"/>
      <c r="EJ44" s="159"/>
      <c r="EK44" s="159"/>
      <c r="EL44" s="139"/>
      <c r="EM44" s="139"/>
      <c r="EN44" s="139"/>
      <c r="EO44" s="139"/>
      <c r="EP44" s="139"/>
      <c r="EQ44" s="139"/>
      <c r="ER44" s="159"/>
      <c r="ES44" s="159"/>
      <c r="ET44" s="159"/>
      <c r="EU44" s="159"/>
      <c r="EV44" s="159"/>
      <c r="EW44" s="159"/>
      <c r="EX44" s="139"/>
      <c r="EY44" s="139"/>
      <c r="EZ44" s="139"/>
      <c r="FA44" s="139"/>
      <c r="FB44" s="139"/>
      <c r="FC44" s="139"/>
      <c r="FD44" s="159"/>
      <c r="FE44" s="159"/>
      <c r="FF44" s="159"/>
      <c r="FG44" s="159"/>
      <c r="FH44" s="159"/>
      <c r="FI44" s="159"/>
      <c r="FJ44" s="139"/>
      <c r="FK44" s="139"/>
      <c r="FL44" s="139"/>
      <c r="FM44" s="139"/>
      <c r="FN44" s="139"/>
      <c r="FO44" s="139"/>
      <c r="FP44" s="159"/>
      <c r="FQ44" s="159"/>
      <c r="FR44" s="159"/>
      <c r="FS44" s="159"/>
      <c r="FT44" s="159"/>
      <c r="FU44" s="159"/>
      <c r="FV44" s="139"/>
      <c r="FW44" s="139"/>
      <c r="FX44" s="139"/>
      <c r="FY44" s="139"/>
      <c r="FZ44" s="139"/>
      <c r="GA44" s="139"/>
      <c r="GB44" s="159"/>
      <c r="GC44" s="159"/>
      <c r="GD44" s="159"/>
      <c r="GE44" s="159"/>
      <c r="GF44" s="159"/>
      <c r="GG44" s="159"/>
      <c r="GH44" s="139"/>
      <c r="GI44" s="139"/>
      <c r="GJ44" s="139"/>
      <c r="GK44" s="139"/>
      <c r="GL44" s="139"/>
      <c r="GM44" s="139"/>
      <c r="GN44" s="159"/>
      <c r="GO44" s="159"/>
      <c r="GP44" s="159"/>
      <c r="GQ44" s="159"/>
      <c r="GR44" s="159"/>
      <c r="GS44" s="159"/>
      <c r="GT44" s="139"/>
      <c r="GU44" s="139"/>
      <c r="GV44" s="139"/>
      <c r="GW44" s="139"/>
      <c r="GX44" s="139"/>
      <c r="GY44" s="139"/>
      <c r="GZ44" s="159"/>
      <c r="HA44" s="159"/>
      <c r="HB44" s="159"/>
      <c r="HC44" s="159"/>
      <c r="HD44" s="159"/>
      <c r="HE44" s="159"/>
      <c r="HF44" s="139"/>
      <c r="HG44" s="139"/>
      <c r="HH44" s="139"/>
      <c r="HI44" s="139"/>
      <c r="HJ44" s="139"/>
      <c r="HK44" s="139"/>
      <c r="HL44" s="159"/>
      <c r="HM44" s="159"/>
      <c r="HN44" s="159"/>
      <c r="HO44" s="159"/>
      <c r="HP44" s="159"/>
      <c r="HQ44" s="159"/>
      <c r="HR44" s="139"/>
      <c r="HS44" s="139"/>
      <c r="HT44" s="139"/>
      <c r="HU44" s="139"/>
      <c r="HV44" s="139"/>
      <c r="HW44" s="139"/>
      <c r="HX44" s="159"/>
      <c r="HY44" s="159"/>
      <c r="HZ44" s="159"/>
      <c r="IA44" s="159"/>
      <c r="IB44" s="159"/>
      <c r="IC44" s="159"/>
      <c r="ID44" s="139"/>
      <c r="IE44" s="139"/>
      <c r="IF44" s="139"/>
      <c r="IG44" s="139"/>
      <c r="IH44" s="139"/>
      <c r="II44" s="139"/>
      <c r="IJ44" s="159"/>
      <c r="IK44" s="159"/>
      <c r="IL44" s="159"/>
      <c r="IM44" s="159"/>
      <c r="IN44" s="159"/>
      <c r="IO44" s="165"/>
      <c r="IV44" s="62"/>
    </row>
    <row r="45" spans="1:256" ht="12.75" customHeight="1" hidden="1">
      <c r="A45" s="76"/>
      <c r="B45" s="75"/>
      <c r="C45" s="149">
        <f t="shared" si="16"/>
        <v>0</v>
      </c>
      <c r="J45" s="101"/>
      <c r="K45" s="68"/>
      <c r="L45" s="68"/>
      <c r="M45" s="68"/>
      <c r="N45" s="68"/>
      <c r="O45" s="68"/>
      <c r="P45" s="144"/>
      <c r="Q45" s="144"/>
      <c r="R45" s="144"/>
      <c r="S45" s="144"/>
      <c r="T45" s="144"/>
      <c r="U45" s="144"/>
      <c r="V45" s="68"/>
      <c r="W45" s="68"/>
      <c r="X45" s="68"/>
      <c r="Y45" s="68"/>
      <c r="Z45" s="68"/>
      <c r="AA45" s="68"/>
      <c r="AB45" s="144"/>
      <c r="AC45" s="144"/>
      <c r="AD45" s="144"/>
      <c r="AE45" s="144"/>
      <c r="AF45" s="144"/>
      <c r="AG45" s="144"/>
      <c r="AH45" s="68"/>
      <c r="AI45" s="68"/>
      <c r="AJ45" s="68"/>
      <c r="AK45" s="68"/>
      <c r="AL45" s="68"/>
      <c r="AM45" s="68"/>
      <c r="AN45" s="144"/>
      <c r="AO45" s="144"/>
      <c r="AP45" s="144"/>
      <c r="AQ45" s="144"/>
      <c r="AR45" s="144"/>
      <c r="AS45" s="144"/>
      <c r="AT45" s="68"/>
      <c r="AU45" s="68"/>
      <c r="AV45" s="68"/>
      <c r="AW45" s="68"/>
      <c r="AX45" s="68"/>
      <c r="AY45" s="68"/>
      <c r="AZ45" s="144"/>
      <c r="BA45" s="144"/>
      <c r="BB45" s="144"/>
      <c r="BC45" s="144"/>
      <c r="BD45" s="159"/>
      <c r="BE45" s="159"/>
      <c r="BF45" s="139"/>
      <c r="BG45" s="139"/>
      <c r="BH45" s="139"/>
      <c r="BI45" s="139"/>
      <c r="BJ45" s="139"/>
      <c r="BK45" s="139"/>
      <c r="BL45" s="159"/>
      <c r="BM45" s="159"/>
      <c r="BN45" s="159"/>
      <c r="BO45" s="159"/>
      <c r="BP45" s="159"/>
      <c r="BQ45" s="159"/>
      <c r="BR45" s="139"/>
      <c r="BS45" s="139"/>
      <c r="BT45" s="139"/>
      <c r="BU45" s="139"/>
      <c r="BV45" s="139"/>
      <c r="BW45" s="139"/>
      <c r="BX45" s="159"/>
      <c r="BY45" s="159"/>
      <c r="BZ45" s="159"/>
      <c r="CA45" s="159"/>
      <c r="CB45" s="159"/>
      <c r="CC45" s="165"/>
      <c r="CD45" s="139"/>
      <c r="CE45" s="139"/>
      <c r="CF45" s="139"/>
      <c r="CG45" s="139"/>
      <c r="CH45" s="139"/>
      <c r="CI45" s="139"/>
      <c r="CJ45" s="159"/>
      <c r="CK45" s="159"/>
      <c r="CL45" s="159"/>
      <c r="CM45" s="159"/>
      <c r="CN45" s="159"/>
      <c r="CO45" s="159"/>
      <c r="CP45" s="139"/>
      <c r="CQ45" s="139"/>
      <c r="CR45" s="139"/>
      <c r="CS45" s="139"/>
      <c r="CT45" s="139"/>
      <c r="CU45" s="139"/>
      <c r="CV45" s="159"/>
      <c r="CW45" s="159"/>
      <c r="CX45" s="159"/>
      <c r="CY45" s="159"/>
      <c r="CZ45" s="159"/>
      <c r="DA45" s="159"/>
      <c r="DB45" s="139"/>
      <c r="DC45" s="139"/>
      <c r="DD45" s="139"/>
      <c r="DE45" s="139"/>
      <c r="DF45" s="139"/>
      <c r="DG45" s="139"/>
      <c r="DH45" s="159"/>
      <c r="DI45" s="159"/>
      <c r="DJ45" s="159"/>
      <c r="DK45" s="159"/>
      <c r="DL45" s="159"/>
      <c r="DM45" s="159"/>
      <c r="DN45" s="139"/>
      <c r="DO45" s="139"/>
      <c r="DP45" s="139"/>
      <c r="DQ45" s="139"/>
      <c r="DR45" s="139"/>
      <c r="DS45" s="139"/>
      <c r="DT45" s="159"/>
      <c r="DU45" s="159"/>
      <c r="DV45" s="159"/>
      <c r="DW45" s="159"/>
      <c r="DX45" s="159"/>
      <c r="DY45" s="159"/>
      <c r="DZ45" s="139"/>
      <c r="EA45" s="139"/>
      <c r="EB45" s="139"/>
      <c r="EC45" s="139"/>
      <c r="ED45" s="139"/>
      <c r="EE45" s="139"/>
      <c r="EF45" s="159"/>
      <c r="EG45" s="159"/>
      <c r="EH45" s="159"/>
      <c r="EI45" s="159"/>
      <c r="EJ45" s="159"/>
      <c r="EK45" s="159"/>
      <c r="EL45" s="139"/>
      <c r="EM45" s="139"/>
      <c r="EN45" s="139"/>
      <c r="EO45" s="139"/>
      <c r="EP45" s="139"/>
      <c r="EQ45" s="139"/>
      <c r="ER45" s="159"/>
      <c r="ES45" s="159"/>
      <c r="ET45" s="159"/>
      <c r="EU45" s="159"/>
      <c r="EV45" s="159"/>
      <c r="EW45" s="159"/>
      <c r="EX45" s="139"/>
      <c r="EY45" s="139"/>
      <c r="EZ45" s="139"/>
      <c r="FA45" s="139"/>
      <c r="FB45" s="139"/>
      <c r="FC45" s="139"/>
      <c r="FD45" s="159"/>
      <c r="FE45" s="159"/>
      <c r="FF45" s="159"/>
      <c r="FG45" s="159"/>
      <c r="FH45" s="159"/>
      <c r="FI45" s="159"/>
      <c r="FJ45" s="139"/>
      <c r="FK45" s="139"/>
      <c r="FL45" s="139"/>
      <c r="FM45" s="139"/>
      <c r="FN45" s="139"/>
      <c r="FO45" s="139"/>
      <c r="FP45" s="159"/>
      <c r="FQ45" s="159"/>
      <c r="FR45" s="159"/>
      <c r="FS45" s="159"/>
      <c r="FT45" s="159"/>
      <c r="FU45" s="159"/>
      <c r="FV45" s="139"/>
      <c r="FW45" s="139"/>
      <c r="FX45" s="139"/>
      <c r="FY45" s="139"/>
      <c r="FZ45" s="139"/>
      <c r="GA45" s="139"/>
      <c r="GB45" s="159"/>
      <c r="GC45" s="159"/>
      <c r="GD45" s="159"/>
      <c r="GE45" s="159"/>
      <c r="GF45" s="159"/>
      <c r="GG45" s="159"/>
      <c r="GH45" s="139"/>
      <c r="GI45" s="139"/>
      <c r="GJ45" s="139"/>
      <c r="GK45" s="139"/>
      <c r="GL45" s="139"/>
      <c r="GM45" s="139"/>
      <c r="GN45" s="159"/>
      <c r="GO45" s="159"/>
      <c r="GP45" s="159"/>
      <c r="GQ45" s="159"/>
      <c r="GR45" s="159"/>
      <c r="GS45" s="159"/>
      <c r="GT45" s="139"/>
      <c r="GU45" s="139"/>
      <c r="GV45" s="139"/>
      <c r="GW45" s="139"/>
      <c r="GX45" s="139"/>
      <c r="GY45" s="139"/>
      <c r="GZ45" s="159"/>
      <c r="HA45" s="159"/>
      <c r="HB45" s="159"/>
      <c r="HC45" s="159"/>
      <c r="HD45" s="159"/>
      <c r="HE45" s="159"/>
      <c r="HF45" s="139"/>
      <c r="HG45" s="139"/>
      <c r="HH45" s="139"/>
      <c r="HI45" s="139"/>
      <c r="HJ45" s="139"/>
      <c r="HK45" s="139"/>
      <c r="HL45" s="159"/>
      <c r="HM45" s="159"/>
      <c r="HN45" s="159"/>
      <c r="HO45" s="159"/>
      <c r="HP45" s="159"/>
      <c r="HQ45" s="159"/>
      <c r="HR45" s="139"/>
      <c r="HS45" s="139"/>
      <c r="HT45" s="139"/>
      <c r="HU45" s="139"/>
      <c r="HV45" s="139"/>
      <c r="HW45" s="139"/>
      <c r="HX45" s="159"/>
      <c r="HY45" s="159"/>
      <c r="HZ45" s="159"/>
      <c r="IA45" s="159"/>
      <c r="IB45" s="159"/>
      <c r="IC45" s="159"/>
      <c r="ID45" s="139"/>
      <c r="IE45" s="139"/>
      <c r="IF45" s="139"/>
      <c r="IG45" s="139"/>
      <c r="IH45" s="139"/>
      <c r="II45" s="139"/>
      <c r="IJ45" s="159"/>
      <c r="IK45" s="159"/>
      <c r="IL45" s="159"/>
      <c r="IM45" s="159"/>
      <c r="IN45" s="159"/>
      <c r="IO45" s="165"/>
      <c r="IV45" s="62"/>
    </row>
    <row r="46" spans="1:256" ht="12.75" customHeight="1" hidden="1">
      <c r="A46" s="100"/>
      <c r="B46" s="75"/>
      <c r="C46" s="149">
        <f t="shared" si="16"/>
        <v>0</v>
      </c>
      <c r="J46" s="101"/>
      <c r="K46" s="68"/>
      <c r="L46" s="68"/>
      <c r="M46" s="68"/>
      <c r="N46" s="68"/>
      <c r="O46" s="68"/>
      <c r="P46" s="144"/>
      <c r="Q46" s="144"/>
      <c r="R46" s="144"/>
      <c r="S46" s="144"/>
      <c r="T46" s="144"/>
      <c r="U46" s="144"/>
      <c r="V46" s="68"/>
      <c r="W46" s="68"/>
      <c r="X46" s="68"/>
      <c r="Y46" s="68"/>
      <c r="Z46" s="68"/>
      <c r="AA46" s="68"/>
      <c r="AB46" s="144"/>
      <c r="AC46" s="144"/>
      <c r="AD46" s="144"/>
      <c r="AE46" s="144"/>
      <c r="AF46" s="144"/>
      <c r="AG46" s="144"/>
      <c r="AH46" s="68"/>
      <c r="AI46" s="68"/>
      <c r="AJ46" s="68"/>
      <c r="AK46" s="68"/>
      <c r="AL46" s="68"/>
      <c r="AM46" s="68"/>
      <c r="AN46" s="144"/>
      <c r="AO46" s="144"/>
      <c r="AP46" s="144"/>
      <c r="AQ46" s="144"/>
      <c r="AR46" s="144"/>
      <c r="AS46" s="144"/>
      <c r="AT46" s="68"/>
      <c r="AU46" s="68"/>
      <c r="AV46" s="68"/>
      <c r="AW46" s="68"/>
      <c r="AX46" s="68"/>
      <c r="AY46" s="68"/>
      <c r="AZ46" s="144"/>
      <c r="BA46" s="144"/>
      <c r="BB46" s="144"/>
      <c r="BC46" s="144"/>
      <c r="BD46" s="159"/>
      <c r="BE46" s="159"/>
      <c r="BF46" s="139"/>
      <c r="BG46" s="139"/>
      <c r="BH46" s="139"/>
      <c r="BI46" s="139"/>
      <c r="BJ46" s="139"/>
      <c r="BK46" s="139"/>
      <c r="BL46" s="159"/>
      <c r="BM46" s="159"/>
      <c r="BN46" s="159"/>
      <c r="BO46" s="159"/>
      <c r="BP46" s="159"/>
      <c r="BQ46" s="159"/>
      <c r="BR46" s="139"/>
      <c r="BS46" s="139"/>
      <c r="BT46" s="139"/>
      <c r="BU46" s="139"/>
      <c r="BV46" s="139"/>
      <c r="BW46" s="139"/>
      <c r="BX46" s="159"/>
      <c r="BY46" s="159"/>
      <c r="BZ46" s="159"/>
      <c r="CA46" s="159"/>
      <c r="CB46" s="159"/>
      <c r="CC46" s="165"/>
      <c r="CD46" s="139"/>
      <c r="CE46" s="139"/>
      <c r="CF46" s="139"/>
      <c r="CG46" s="139"/>
      <c r="CH46" s="139"/>
      <c r="CI46" s="139"/>
      <c r="CJ46" s="159"/>
      <c r="CK46" s="159"/>
      <c r="CL46" s="159"/>
      <c r="CM46" s="159"/>
      <c r="CN46" s="159"/>
      <c r="CO46" s="159"/>
      <c r="CP46" s="139"/>
      <c r="CQ46" s="139"/>
      <c r="CR46" s="139"/>
      <c r="CS46" s="139"/>
      <c r="CT46" s="139"/>
      <c r="CU46" s="139"/>
      <c r="CV46" s="159"/>
      <c r="CW46" s="159"/>
      <c r="CX46" s="159"/>
      <c r="CY46" s="159"/>
      <c r="CZ46" s="159"/>
      <c r="DA46" s="159"/>
      <c r="DB46" s="139"/>
      <c r="DC46" s="139"/>
      <c r="DD46" s="139"/>
      <c r="DE46" s="139"/>
      <c r="DF46" s="139"/>
      <c r="DG46" s="139"/>
      <c r="DH46" s="159"/>
      <c r="DI46" s="159"/>
      <c r="DJ46" s="159"/>
      <c r="DK46" s="159"/>
      <c r="DL46" s="159"/>
      <c r="DM46" s="159"/>
      <c r="DN46" s="139"/>
      <c r="DO46" s="139"/>
      <c r="DP46" s="139"/>
      <c r="DQ46" s="139"/>
      <c r="DR46" s="139"/>
      <c r="DS46" s="139"/>
      <c r="DT46" s="159"/>
      <c r="DU46" s="159"/>
      <c r="DV46" s="159"/>
      <c r="DW46" s="159"/>
      <c r="DX46" s="159"/>
      <c r="DY46" s="159"/>
      <c r="DZ46" s="139"/>
      <c r="EA46" s="139"/>
      <c r="EB46" s="139"/>
      <c r="EC46" s="139"/>
      <c r="ED46" s="139"/>
      <c r="EE46" s="139"/>
      <c r="EF46" s="159"/>
      <c r="EG46" s="159"/>
      <c r="EH46" s="159"/>
      <c r="EI46" s="159"/>
      <c r="EJ46" s="159"/>
      <c r="EK46" s="159"/>
      <c r="EL46" s="139"/>
      <c r="EM46" s="139"/>
      <c r="EN46" s="139"/>
      <c r="EO46" s="139"/>
      <c r="EP46" s="139"/>
      <c r="EQ46" s="139"/>
      <c r="ER46" s="159"/>
      <c r="ES46" s="159"/>
      <c r="ET46" s="159"/>
      <c r="EU46" s="159"/>
      <c r="EV46" s="159"/>
      <c r="EW46" s="159"/>
      <c r="EX46" s="139"/>
      <c r="EY46" s="139"/>
      <c r="EZ46" s="139"/>
      <c r="FA46" s="139"/>
      <c r="FB46" s="139"/>
      <c r="FC46" s="139"/>
      <c r="FD46" s="159"/>
      <c r="FE46" s="159"/>
      <c r="FF46" s="159"/>
      <c r="FG46" s="159"/>
      <c r="FH46" s="159"/>
      <c r="FI46" s="159"/>
      <c r="FJ46" s="139"/>
      <c r="FK46" s="139"/>
      <c r="FL46" s="139"/>
      <c r="FM46" s="139"/>
      <c r="FN46" s="139"/>
      <c r="FO46" s="139"/>
      <c r="FP46" s="159"/>
      <c r="FQ46" s="159"/>
      <c r="FR46" s="159"/>
      <c r="FS46" s="159"/>
      <c r="FT46" s="159"/>
      <c r="FU46" s="159"/>
      <c r="FV46" s="139"/>
      <c r="FW46" s="139"/>
      <c r="FX46" s="139"/>
      <c r="FY46" s="139"/>
      <c r="FZ46" s="139"/>
      <c r="GA46" s="139"/>
      <c r="GB46" s="159"/>
      <c r="GC46" s="159"/>
      <c r="GD46" s="159"/>
      <c r="GE46" s="159"/>
      <c r="GF46" s="159"/>
      <c r="GG46" s="159"/>
      <c r="GH46" s="139"/>
      <c r="GI46" s="139"/>
      <c r="GJ46" s="139"/>
      <c r="GK46" s="139"/>
      <c r="GL46" s="139"/>
      <c r="GM46" s="139"/>
      <c r="GN46" s="159"/>
      <c r="GO46" s="159"/>
      <c r="GP46" s="159"/>
      <c r="GQ46" s="159"/>
      <c r="GR46" s="159"/>
      <c r="GS46" s="159"/>
      <c r="GT46" s="139"/>
      <c r="GU46" s="139"/>
      <c r="GV46" s="139"/>
      <c r="GW46" s="139"/>
      <c r="GX46" s="139"/>
      <c r="GY46" s="139"/>
      <c r="GZ46" s="159"/>
      <c r="HA46" s="159"/>
      <c r="HB46" s="159"/>
      <c r="HC46" s="159"/>
      <c r="HD46" s="159"/>
      <c r="HE46" s="159"/>
      <c r="HF46" s="139"/>
      <c r="HG46" s="139"/>
      <c r="HH46" s="139"/>
      <c r="HI46" s="139"/>
      <c r="HJ46" s="139"/>
      <c r="HK46" s="139"/>
      <c r="HL46" s="159"/>
      <c r="HM46" s="159"/>
      <c r="HN46" s="159"/>
      <c r="HO46" s="159"/>
      <c r="HP46" s="159"/>
      <c r="HQ46" s="159"/>
      <c r="HR46" s="139"/>
      <c r="HS46" s="139"/>
      <c r="HT46" s="139"/>
      <c r="HU46" s="139"/>
      <c r="HV46" s="139"/>
      <c r="HW46" s="139"/>
      <c r="HX46" s="159"/>
      <c r="HY46" s="159"/>
      <c r="HZ46" s="159"/>
      <c r="IA46" s="159"/>
      <c r="IB46" s="159"/>
      <c r="IC46" s="159"/>
      <c r="ID46" s="139"/>
      <c r="IE46" s="139"/>
      <c r="IF46" s="139"/>
      <c r="IG46" s="139"/>
      <c r="IH46" s="139"/>
      <c r="II46" s="139"/>
      <c r="IJ46" s="159"/>
      <c r="IK46" s="159"/>
      <c r="IL46" s="159"/>
      <c r="IM46" s="159"/>
      <c r="IN46" s="159"/>
      <c r="IO46" s="165"/>
      <c r="IV46" s="62"/>
    </row>
    <row r="47" spans="1:256" ht="12.75" customHeight="1" hidden="1">
      <c r="A47" s="100"/>
      <c r="B47" s="75"/>
      <c r="C47" s="149">
        <f t="shared" si="16"/>
        <v>0</v>
      </c>
      <c r="J47" s="101"/>
      <c r="K47" s="68"/>
      <c r="L47" s="68"/>
      <c r="M47" s="68"/>
      <c r="N47" s="68"/>
      <c r="O47" s="68"/>
      <c r="P47" s="144"/>
      <c r="Q47" s="144"/>
      <c r="R47" s="144"/>
      <c r="S47" s="144"/>
      <c r="T47" s="144"/>
      <c r="U47" s="144"/>
      <c r="V47" s="68"/>
      <c r="W47" s="68"/>
      <c r="X47" s="68"/>
      <c r="Y47" s="68"/>
      <c r="Z47" s="68"/>
      <c r="AA47" s="68"/>
      <c r="AB47" s="144"/>
      <c r="AC47" s="144"/>
      <c r="AD47" s="144"/>
      <c r="AE47" s="144"/>
      <c r="AF47" s="144"/>
      <c r="AG47" s="144"/>
      <c r="AH47" s="68"/>
      <c r="AI47" s="68"/>
      <c r="AJ47" s="68"/>
      <c r="AK47" s="68"/>
      <c r="AL47" s="68"/>
      <c r="AM47" s="68"/>
      <c r="AN47" s="144"/>
      <c r="AO47" s="144"/>
      <c r="AP47" s="144"/>
      <c r="AQ47" s="144"/>
      <c r="AR47" s="144"/>
      <c r="AS47" s="144"/>
      <c r="AT47" s="68"/>
      <c r="AU47" s="68"/>
      <c r="AV47" s="68"/>
      <c r="AW47" s="68"/>
      <c r="AX47" s="68"/>
      <c r="AY47" s="68"/>
      <c r="AZ47" s="144"/>
      <c r="BA47" s="144"/>
      <c r="BB47" s="144"/>
      <c r="BC47" s="144"/>
      <c r="BD47" s="159"/>
      <c r="BE47" s="159"/>
      <c r="BF47" s="139"/>
      <c r="BG47" s="139"/>
      <c r="BH47" s="139"/>
      <c r="BI47" s="139"/>
      <c r="BJ47" s="139"/>
      <c r="BK47" s="139"/>
      <c r="BL47" s="159"/>
      <c r="BM47" s="159"/>
      <c r="BN47" s="159"/>
      <c r="BO47" s="159"/>
      <c r="BP47" s="159"/>
      <c r="BQ47" s="159"/>
      <c r="BR47" s="139"/>
      <c r="BS47" s="139"/>
      <c r="BT47" s="139"/>
      <c r="BU47" s="139"/>
      <c r="BV47" s="139"/>
      <c r="BW47" s="139"/>
      <c r="BX47" s="159"/>
      <c r="BY47" s="159"/>
      <c r="BZ47" s="159"/>
      <c r="CA47" s="159"/>
      <c r="CB47" s="159"/>
      <c r="CC47" s="165"/>
      <c r="CD47" s="139"/>
      <c r="CE47" s="139"/>
      <c r="CF47" s="139"/>
      <c r="CG47" s="139"/>
      <c r="CH47" s="139"/>
      <c r="CI47" s="139"/>
      <c r="CJ47" s="159"/>
      <c r="CK47" s="159"/>
      <c r="CL47" s="159"/>
      <c r="CM47" s="159"/>
      <c r="CN47" s="159"/>
      <c r="CO47" s="159"/>
      <c r="CP47" s="139"/>
      <c r="CQ47" s="139"/>
      <c r="CR47" s="139"/>
      <c r="CS47" s="139"/>
      <c r="CT47" s="139"/>
      <c r="CU47" s="139"/>
      <c r="CV47" s="159"/>
      <c r="CW47" s="159"/>
      <c r="CX47" s="159"/>
      <c r="CY47" s="159"/>
      <c r="CZ47" s="159"/>
      <c r="DA47" s="159"/>
      <c r="DB47" s="139"/>
      <c r="DC47" s="139"/>
      <c r="DD47" s="139"/>
      <c r="DE47" s="139"/>
      <c r="DF47" s="139"/>
      <c r="DG47" s="139"/>
      <c r="DH47" s="159"/>
      <c r="DI47" s="159"/>
      <c r="DJ47" s="159"/>
      <c r="DK47" s="159"/>
      <c r="DL47" s="159"/>
      <c r="DM47" s="159"/>
      <c r="DN47" s="139"/>
      <c r="DO47" s="139"/>
      <c r="DP47" s="139"/>
      <c r="DQ47" s="139"/>
      <c r="DR47" s="139"/>
      <c r="DS47" s="139"/>
      <c r="DT47" s="159"/>
      <c r="DU47" s="159"/>
      <c r="DV47" s="159"/>
      <c r="DW47" s="159"/>
      <c r="DX47" s="159"/>
      <c r="DY47" s="159"/>
      <c r="DZ47" s="139"/>
      <c r="EA47" s="139"/>
      <c r="EB47" s="139"/>
      <c r="EC47" s="139"/>
      <c r="ED47" s="139"/>
      <c r="EE47" s="139"/>
      <c r="EF47" s="159"/>
      <c r="EG47" s="159"/>
      <c r="EH47" s="159"/>
      <c r="EI47" s="159"/>
      <c r="EJ47" s="159"/>
      <c r="EK47" s="159"/>
      <c r="EL47" s="139"/>
      <c r="EM47" s="139"/>
      <c r="EN47" s="139"/>
      <c r="EO47" s="139"/>
      <c r="EP47" s="139"/>
      <c r="EQ47" s="139"/>
      <c r="ER47" s="159"/>
      <c r="ES47" s="159"/>
      <c r="ET47" s="159"/>
      <c r="EU47" s="159"/>
      <c r="EV47" s="159"/>
      <c r="EW47" s="159"/>
      <c r="EX47" s="139"/>
      <c r="EY47" s="139"/>
      <c r="EZ47" s="139"/>
      <c r="FA47" s="139"/>
      <c r="FB47" s="139"/>
      <c r="FC47" s="139"/>
      <c r="FD47" s="159"/>
      <c r="FE47" s="159"/>
      <c r="FF47" s="159"/>
      <c r="FG47" s="159"/>
      <c r="FH47" s="159"/>
      <c r="FI47" s="159"/>
      <c r="FJ47" s="139"/>
      <c r="FK47" s="139"/>
      <c r="FL47" s="139"/>
      <c r="FM47" s="139"/>
      <c r="FN47" s="139"/>
      <c r="FO47" s="139"/>
      <c r="FP47" s="159"/>
      <c r="FQ47" s="159"/>
      <c r="FR47" s="159"/>
      <c r="FS47" s="159"/>
      <c r="FT47" s="159"/>
      <c r="FU47" s="159"/>
      <c r="FV47" s="139"/>
      <c r="FW47" s="139"/>
      <c r="FX47" s="139"/>
      <c r="FY47" s="139"/>
      <c r="FZ47" s="139"/>
      <c r="GA47" s="139"/>
      <c r="GB47" s="159"/>
      <c r="GC47" s="159"/>
      <c r="GD47" s="159"/>
      <c r="GE47" s="159"/>
      <c r="GF47" s="159"/>
      <c r="GG47" s="159"/>
      <c r="GH47" s="139"/>
      <c r="GI47" s="139"/>
      <c r="GJ47" s="139"/>
      <c r="GK47" s="139"/>
      <c r="GL47" s="139"/>
      <c r="GM47" s="139"/>
      <c r="GN47" s="159"/>
      <c r="GO47" s="159"/>
      <c r="GP47" s="159"/>
      <c r="GQ47" s="159"/>
      <c r="GR47" s="159"/>
      <c r="GS47" s="159"/>
      <c r="GT47" s="139"/>
      <c r="GU47" s="139"/>
      <c r="GV47" s="139"/>
      <c r="GW47" s="139"/>
      <c r="GX47" s="139"/>
      <c r="GY47" s="139"/>
      <c r="GZ47" s="159"/>
      <c r="HA47" s="159"/>
      <c r="HB47" s="159"/>
      <c r="HC47" s="159"/>
      <c r="HD47" s="159"/>
      <c r="HE47" s="159"/>
      <c r="HF47" s="139"/>
      <c r="HG47" s="139"/>
      <c r="HH47" s="139"/>
      <c r="HI47" s="139"/>
      <c r="HJ47" s="139"/>
      <c r="HK47" s="139"/>
      <c r="HL47" s="159"/>
      <c r="HM47" s="159"/>
      <c r="HN47" s="159"/>
      <c r="HO47" s="159"/>
      <c r="HP47" s="159"/>
      <c r="HQ47" s="159"/>
      <c r="HR47" s="139"/>
      <c r="HS47" s="139"/>
      <c r="HT47" s="139"/>
      <c r="HU47" s="139"/>
      <c r="HV47" s="139"/>
      <c r="HW47" s="139"/>
      <c r="HX47" s="159"/>
      <c r="HY47" s="159"/>
      <c r="HZ47" s="159"/>
      <c r="IA47" s="159"/>
      <c r="IB47" s="159"/>
      <c r="IC47" s="159"/>
      <c r="ID47" s="139"/>
      <c r="IE47" s="139"/>
      <c r="IF47" s="139"/>
      <c r="IG47" s="139"/>
      <c r="IH47" s="139"/>
      <c r="II47" s="139"/>
      <c r="IJ47" s="159"/>
      <c r="IK47" s="159"/>
      <c r="IL47" s="159"/>
      <c r="IM47" s="159"/>
      <c r="IN47" s="159"/>
      <c r="IO47" s="165"/>
      <c r="IV47" s="62"/>
    </row>
    <row r="48" spans="1:256" ht="12.75" customHeight="1" hidden="1">
      <c r="A48" s="76"/>
      <c r="B48" s="75"/>
      <c r="C48" s="149">
        <f t="shared" si="16"/>
        <v>0</v>
      </c>
      <c r="J48" s="101"/>
      <c r="K48" s="68"/>
      <c r="L48" s="68"/>
      <c r="M48" s="68"/>
      <c r="N48" s="68"/>
      <c r="O48" s="68"/>
      <c r="P48" s="144"/>
      <c r="Q48" s="144"/>
      <c r="R48" s="144"/>
      <c r="S48" s="144"/>
      <c r="T48" s="144"/>
      <c r="U48" s="144"/>
      <c r="V48" s="68"/>
      <c r="W48" s="68"/>
      <c r="X48" s="68"/>
      <c r="Y48" s="68"/>
      <c r="Z48" s="68"/>
      <c r="AA48" s="68"/>
      <c r="AB48" s="144"/>
      <c r="AC48" s="144"/>
      <c r="AD48" s="144"/>
      <c r="AE48" s="144"/>
      <c r="AF48" s="144"/>
      <c r="AG48" s="144"/>
      <c r="AH48" s="68"/>
      <c r="AI48" s="68"/>
      <c r="AJ48" s="68"/>
      <c r="AK48" s="68"/>
      <c r="AL48" s="68"/>
      <c r="AM48" s="68"/>
      <c r="AN48" s="144"/>
      <c r="AO48" s="144"/>
      <c r="AP48" s="144"/>
      <c r="AQ48" s="144"/>
      <c r="AR48" s="144"/>
      <c r="AS48" s="144"/>
      <c r="AT48" s="68"/>
      <c r="AU48" s="68"/>
      <c r="AV48" s="68"/>
      <c r="AW48" s="68"/>
      <c r="AX48" s="68"/>
      <c r="AY48" s="68"/>
      <c r="AZ48" s="144"/>
      <c r="BA48" s="144"/>
      <c r="BB48" s="144"/>
      <c r="BC48" s="144"/>
      <c r="BD48" s="159"/>
      <c r="BE48" s="159"/>
      <c r="BF48" s="139"/>
      <c r="BG48" s="139"/>
      <c r="BH48" s="139"/>
      <c r="BI48" s="139"/>
      <c r="BJ48" s="139"/>
      <c r="BK48" s="139"/>
      <c r="BL48" s="159"/>
      <c r="BM48" s="159"/>
      <c r="BN48" s="159"/>
      <c r="BO48" s="159"/>
      <c r="BP48" s="159"/>
      <c r="BQ48" s="159"/>
      <c r="BR48" s="139"/>
      <c r="BS48" s="139"/>
      <c r="BT48" s="139"/>
      <c r="BU48" s="139"/>
      <c r="BV48" s="139"/>
      <c r="BW48" s="139"/>
      <c r="BX48" s="159"/>
      <c r="BY48" s="159"/>
      <c r="BZ48" s="159"/>
      <c r="CA48" s="159"/>
      <c r="CB48" s="159"/>
      <c r="CC48" s="165"/>
      <c r="CD48" s="139"/>
      <c r="CE48" s="139"/>
      <c r="CF48" s="139"/>
      <c r="CG48" s="139"/>
      <c r="CH48" s="139"/>
      <c r="CI48" s="139"/>
      <c r="CJ48" s="159"/>
      <c r="CK48" s="159"/>
      <c r="CL48" s="159"/>
      <c r="CM48" s="159"/>
      <c r="CN48" s="159"/>
      <c r="CO48" s="159"/>
      <c r="CP48" s="139"/>
      <c r="CQ48" s="139"/>
      <c r="CR48" s="139"/>
      <c r="CS48" s="139"/>
      <c r="CT48" s="139"/>
      <c r="CU48" s="139"/>
      <c r="CV48" s="159"/>
      <c r="CW48" s="159"/>
      <c r="CX48" s="159"/>
      <c r="CY48" s="159"/>
      <c r="CZ48" s="159"/>
      <c r="DA48" s="159"/>
      <c r="DB48" s="139"/>
      <c r="DC48" s="139"/>
      <c r="DD48" s="139"/>
      <c r="DE48" s="139"/>
      <c r="DF48" s="139"/>
      <c r="DG48" s="139"/>
      <c r="DH48" s="159"/>
      <c r="DI48" s="159"/>
      <c r="DJ48" s="159"/>
      <c r="DK48" s="159"/>
      <c r="DL48" s="159"/>
      <c r="DM48" s="159"/>
      <c r="DN48" s="139"/>
      <c r="DO48" s="139"/>
      <c r="DP48" s="139"/>
      <c r="DQ48" s="139"/>
      <c r="DR48" s="139"/>
      <c r="DS48" s="139"/>
      <c r="DT48" s="159"/>
      <c r="DU48" s="159"/>
      <c r="DV48" s="159"/>
      <c r="DW48" s="159"/>
      <c r="DX48" s="159"/>
      <c r="DY48" s="159"/>
      <c r="DZ48" s="139"/>
      <c r="EA48" s="139"/>
      <c r="EB48" s="139"/>
      <c r="EC48" s="139"/>
      <c r="ED48" s="139"/>
      <c r="EE48" s="139"/>
      <c r="EF48" s="159"/>
      <c r="EG48" s="159"/>
      <c r="EH48" s="159"/>
      <c r="EI48" s="159"/>
      <c r="EJ48" s="159"/>
      <c r="EK48" s="159"/>
      <c r="EL48" s="139"/>
      <c r="EM48" s="139"/>
      <c r="EN48" s="139"/>
      <c r="EO48" s="139"/>
      <c r="EP48" s="139"/>
      <c r="EQ48" s="139"/>
      <c r="ER48" s="159"/>
      <c r="ES48" s="159"/>
      <c r="ET48" s="159"/>
      <c r="EU48" s="159"/>
      <c r="EV48" s="159"/>
      <c r="EW48" s="159"/>
      <c r="EX48" s="139"/>
      <c r="EY48" s="139"/>
      <c r="EZ48" s="139"/>
      <c r="FA48" s="139"/>
      <c r="FB48" s="139"/>
      <c r="FC48" s="139"/>
      <c r="FD48" s="159"/>
      <c r="FE48" s="159"/>
      <c r="FF48" s="159"/>
      <c r="FG48" s="159"/>
      <c r="FH48" s="159"/>
      <c r="FI48" s="159"/>
      <c r="FJ48" s="139"/>
      <c r="FK48" s="139"/>
      <c r="FL48" s="139"/>
      <c r="FM48" s="139"/>
      <c r="FN48" s="139"/>
      <c r="FO48" s="139"/>
      <c r="FP48" s="159"/>
      <c r="FQ48" s="159"/>
      <c r="FR48" s="159"/>
      <c r="FS48" s="159"/>
      <c r="FT48" s="159"/>
      <c r="FU48" s="159"/>
      <c r="FV48" s="139"/>
      <c r="FW48" s="139"/>
      <c r="FX48" s="139"/>
      <c r="FY48" s="139"/>
      <c r="FZ48" s="139"/>
      <c r="GA48" s="139"/>
      <c r="GB48" s="159"/>
      <c r="GC48" s="159"/>
      <c r="GD48" s="159"/>
      <c r="GE48" s="159"/>
      <c r="GF48" s="159"/>
      <c r="GG48" s="159"/>
      <c r="GH48" s="139"/>
      <c r="GI48" s="139"/>
      <c r="GJ48" s="139"/>
      <c r="GK48" s="139"/>
      <c r="GL48" s="139"/>
      <c r="GM48" s="139"/>
      <c r="GN48" s="159"/>
      <c r="GO48" s="159"/>
      <c r="GP48" s="159"/>
      <c r="GQ48" s="159"/>
      <c r="GR48" s="159"/>
      <c r="GS48" s="159"/>
      <c r="GT48" s="139"/>
      <c r="GU48" s="139"/>
      <c r="GV48" s="139"/>
      <c r="GW48" s="139"/>
      <c r="GX48" s="139"/>
      <c r="GY48" s="139"/>
      <c r="GZ48" s="159"/>
      <c r="HA48" s="159"/>
      <c r="HB48" s="159"/>
      <c r="HC48" s="159"/>
      <c r="HD48" s="159"/>
      <c r="HE48" s="159"/>
      <c r="HF48" s="139"/>
      <c r="HG48" s="139"/>
      <c r="HH48" s="139"/>
      <c r="HI48" s="139"/>
      <c r="HJ48" s="139"/>
      <c r="HK48" s="139"/>
      <c r="HL48" s="159"/>
      <c r="HM48" s="159"/>
      <c r="HN48" s="159"/>
      <c r="HO48" s="159"/>
      <c r="HP48" s="159"/>
      <c r="HQ48" s="159"/>
      <c r="HR48" s="139"/>
      <c r="HS48" s="139"/>
      <c r="HT48" s="139"/>
      <c r="HU48" s="139"/>
      <c r="HV48" s="139"/>
      <c r="HW48" s="139"/>
      <c r="HX48" s="159"/>
      <c r="HY48" s="159"/>
      <c r="HZ48" s="159"/>
      <c r="IA48" s="159"/>
      <c r="IB48" s="159"/>
      <c r="IC48" s="159"/>
      <c r="ID48" s="139"/>
      <c r="IE48" s="139"/>
      <c r="IF48" s="139"/>
      <c r="IG48" s="139"/>
      <c r="IH48" s="139"/>
      <c r="II48" s="139"/>
      <c r="IJ48" s="159"/>
      <c r="IK48" s="159"/>
      <c r="IL48" s="159"/>
      <c r="IM48" s="159"/>
      <c r="IN48" s="159"/>
      <c r="IO48" s="165"/>
      <c r="IV48" s="62"/>
    </row>
    <row r="49" spans="1:256" ht="12.75" customHeight="1" hidden="1">
      <c r="A49" s="100"/>
      <c r="B49" s="75"/>
      <c r="C49" s="149">
        <f t="shared" si="16"/>
        <v>0</v>
      </c>
      <c r="J49" s="101"/>
      <c r="K49" s="68"/>
      <c r="L49" s="68"/>
      <c r="M49" s="68"/>
      <c r="N49" s="68"/>
      <c r="O49" s="68"/>
      <c r="P49" s="144"/>
      <c r="Q49" s="144"/>
      <c r="R49" s="144"/>
      <c r="S49" s="144"/>
      <c r="T49" s="144"/>
      <c r="U49" s="144"/>
      <c r="V49" s="68"/>
      <c r="W49" s="68"/>
      <c r="X49" s="68"/>
      <c r="Y49" s="68"/>
      <c r="Z49" s="68"/>
      <c r="AA49" s="68"/>
      <c r="AB49" s="144"/>
      <c r="AC49" s="144"/>
      <c r="AD49" s="144"/>
      <c r="AE49" s="144"/>
      <c r="AF49" s="144"/>
      <c r="AG49" s="144"/>
      <c r="AH49" s="68"/>
      <c r="AI49" s="68"/>
      <c r="AJ49" s="68"/>
      <c r="AK49" s="68"/>
      <c r="AL49" s="68"/>
      <c r="AM49" s="68"/>
      <c r="AN49" s="144"/>
      <c r="AO49" s="144"/>
      <c r="AP49" s="144"/>
      <c r="AQ49" s="144"/>
      <c r="AR49" s="144"/>
      <c r="AS49" s="144"/>
      <c r="AT49" s="68"/>
      <c r="AU49" s="68"/>
      <c r="AV49" s="68"/>
      <c r="AW49" s="68"/>
      <c r="AX49" s="68"/>
      <c r="AY49" s="68"/>
      <c r="AZ49" s="144"/>
      <c r="BA49" s="144"/>
      <c r="BB49" s="144"/>
      <c r="BC49" s="144"/>
      <c r="BD49" s="159"/>
      <c r="BE49" s="159"/>
      <c r="BF49" s="139"/>
      <c r="BG49" s="139"/>
      <c r="BH49" s="139"/>
      <c r="BI49" s="139"/>
      <c r="BJ49" s="139"/>
      <c r="BK49" s="139"/>
      <c r="BL49" s="159"/>
      <c r="BM49" s="159"/>
      <c r="BN49" s="159"/>
      <c r="BO49" s="159"/>
      <c r="BP49" s="159"/>
      <c r="BQ49" s="159"/>
      <c r="BR49" s="139"/>
      <c r="BS49" s="139"/>
      <c r="BT49" s="139"/>
      <c r="BU49" s="139"/>
      <c r="BV49" s="139"/>
      <c r="BW49" s="139"/>
      <c r="BX49" s="159"/>
      <c r="BY49" s="159"/>
      <c r="BZ49" s="159"/>
      <c r="CA49" s="159"/>
      <c r="CB49" s="159"/>
      <c r="CC49" s="165"/>
      <c r="CD49" s="139"/>
      <c r="CE49" s="139"/>
      <c r="CF49" s="139"/>
      <c r="CG49" s="139"/>
      <c r="CH49" s="139"/>
      <c r="CI49" s="139"/>
      <c r="CJ49" s="159"/>
      <c r="CK49" s="159"/>
      <c r="CL49" s="159"/>
      <c r="CM49" s="159"/>
      <c r="CN49" s="159"/>
      <c r="CO49" s="159"/>
      <c r="CP49" s="139"/>
      <c r="CQ49" s="139"/>
      <c r="CR49" s="139"/>
      <c r="CS49" s="139"/>
      <c r="CT49" s="139"/>
      <c r="CU49" s="139"/>
      <c r="CV49" s="159"/>
      <c r="CW49" s="159"/>
      <c r="CX49" s="159"/>
      <c r="CY49" s="159"/>
      <c r="CZ49" s="159"/>
      <c r="DA49" s="159"/>
      <c r="DB49" s="139"/>
      <c r="DC49" s="139"/>
      <c r="DD49" s="139"/>
      <c r="DE49" s="139"/>
      <c r="DF49" s="139"/>
      <c r="DG49" s="139"/>
      <c r="DH49" s="159"/>
      <c r="DI49" s="159"/>
      <c r="DJ49" s="159"/>
      <c r="DK49" s="159"/>
      <c r="DL49" s="159"/>
      <c r="DM49" s="159"/>
      <c r="DN49" s="139"/>
      <c r="DO49" s="139"/>
      <c r="DP49" s="139"/>
      <c r="DQ49" s="139"/>
      <c r="DR49" s="139"/>
      <c r="DS49" s="139"/>
      <c r="DT49" s="159"/>
      <c r="DU49" s="159"/>
      <c r="DV49" s="159"/>
      <c r="DW49" s="159"/>
      <c r="DX49" s="159"/>
      <c r="DY49" s="159"/>
      <c r="DZ49" s="139"/>
      <c r="EA49" s="139"/>
      <c r="EB49" s="139"/>
      <c r="EC49" s="139"/>
      <c r="ED49" s="139"/>
      <c r="EE49" s="139"/>
      <c r="EF49" s="159"/>
      <c r="EG49" s="159"/>
      <c r="EH49" s="159"/>
      <c r="EI49" s="159"/>
      <c r="EJ49" s="159"/>
      <c r="EK49" s="159"/>
      <c r="EL49" s="139"/>
      <c r="EM49" s="139"/>
      <c r="EN49" s="139"/>
      <c r="EO49" s="139"/>
      <c r="EP49" s="139"/>
      <c r="EQ49" s="139"/>
      <c r="ER49" s="159"/>
      <c r="ES49" s="159"/>
      <c r="ET49" s="159"/>
      <c r="EU49" s="159"/>
      <c r="EV49" s="159"/>
      <c r="EW49" s="159"/>
      <c r="EX49" s="139"/>
      <c r="EY49" s="139"/>
      <c r="EZ49" s="139"/>
      <c r="FA49" s="139"/>
      <c r="FB49" s="139"/>
      <c r="FC49" s="139"/>
      <c r="FD49" s="159"/>
      <c r="FE49" s="159"/>
      <c r="FF49" s="159"/>
      <c r="FG49" s="159"/>
      <c r="FH49" s="159"/>
      <c r="FI49" s="159"/>
      <c r="FJ49" s="139"/>
      <c r="FK49" s="139"/>
      <c r="FL49" s="139"/>
      <c r="FM49" s="139"/>
      <c r="FN49" s="139"/>
      <c r="FO49" s="139"/>
      <c r="FP49" s="159"/>
      <c r="FQ49" s="159"/>
      <c r="FR49" s="159"/>
      <c r="FS49" s="159"/>
      <c r="FT49" s="159"/>
      <c r="FU49" s="159"/>
      <c r="FV49" s="139"/>
      <c r="FW49" s="139"/>
      <c r="FX49" s="139"/>
      <c r="FY49" s="139"/>
      <c r="FZ49" s="139"/>
      <c r="GA49" s="139"/>
      <c r="GB49" s="159"/>
      <c r="GC49" s="159"/>
      <c r="GD49" s="159"/>
      <c r="GE49" s="159"/>
      <c r="GF49" s="159"/>
      <c r="GG49" s="159"/>
      <c r="GH49" s="139"/>
      <c r="GI49" s="139"/>
      <c r="GJ49" s="139"/>
      <c r="GK49" s="139"/>
      <c r="GL49" s="139"/>
      <c r="GM49" s="139"/>
      <c r="GN49" s="159"/>
      <c r="GO49" s="159"/>
      <c r="GP49" s="159"/>
      <c r="GQ49" s="159"/>
      <c r="GR49" s="159"/>
      <c r="GS49" s="159"/>
      <c r="GT49" s="139"/>
      <c r="GU49" s="139"/>
      <c r="GV49" s="139"/>
      <c r="GW49" s="139"/>
      <c r="GX49" s="139"/>
      <c r="GY49" s="139"/>
      <c r="GZ49" s="159"/>
      <c r="HA49" s="159"/>
      <c r="HB49" s="159"/>
      <c r="HC49" s="159"/>
      <c r="HD49" s="159"/>
      <c r="HE49" s="159"/>
      <c r="HF49" s="139"/>
      <c r="HG49" s="139"/>
      <c r="HH49" s="139"/>
      <c r="HI49" s="139"/>
      <c r="HJ49" s="139"/>
      <c r="HK49" s="139"/>
      <c r="HL49" s="159"/>
      <c r="HM49" s="159"/>
      <c r="HN49" s="159"/>
      <c r="HO49" s="159"/>
      <c r="HP49" s="159"/>
      <c r="HQ49" s="159"/>
      <c r="HR49" s="139"/>
      <c r="HS49" s="139"/>
      <c r="HT49" s="139"/>
      <c r="HU49" s="139"/>
      <c r="HV49" s="139"/>
      <c r="HW49" s="139"/>
      <c r="HX49" s="159"/>
      <c r="HY49" s="159"/>
      <c r="HZ49" s="159"/>
      <c r="IA49" s="159"/>
      <c r="IB49" s="159"/>
      <c r="IC49" s="159"/>
      <c r="ID49" s="139"/>
      <c r="IE49" s="139"/>
      <c r="IF49" s="139"/>
      <c r="IG49" s="139"/>
      <c r="IH49" s="139"/>
      <c r="II49" s="139"/>
      <c r="IJ49" s="159"/>
      <c r="IK49" s="159"/>
      <c r="IL49" s="159"/>
      <c r="IM49" s="159"/>
      <c r="IN49" s="159"/>
      <c r="IO49" s="165"/>
      <c r="IV49" s="62"/>
    </row>
    <row r="50" spans="1:256" ht="12.75" customHeight="1" hidden="1">
      <c r="A50" s="76"/>
      <c r="B50" s="75"/>
      <c r="C50" s="149">
        <f t="shared" si="16"/>
        <v>0</v>
      </c>
      <c r="J50" s="101"/>
      <c r="K50" s="68"/>
      <c r="L50" s="68"/>
      <c r="M50" s="68"/>
      <c r="N50" s="68"/>
      <c r="O50" s="68"/>
      <c r="P50" s="144"/>
      <c r="Q50" s="144"/>
      <c r="R50" s="144"/>
      <c r="S50" s="144"/>
      <c r="T50" s="144"/>
      <c r="U50" s="144"/>
      <c r="V50" s="68"/>
      <c r="W50" s="68"/>
      <c r="X50" s="68"/>
      <c r="Y50" s="68"/>
      <c r="Z50" s="68"/>
      <c r="AA50" s="68"/>
      <c r="AB50" s="144"/>
      <c r="AC50" s="144"/>
      <c r="AD50" s="144"/>
      <c r="AE50" s="144"/>
      <c r="AF50" s="144"/>
      <c r="AG50" s="144"/>
      <c r="AH50" s="68"/>
      <c r="AI50" s="68"/>
      <c r="AJ50" s="68"/>
      <c r="AK50" s="68"/>
      <c r="AL50" s="68"/>
      <c r="AM50" s="68"/>
      <c r="AN50" s="144"/>
      <c r="AO50" s="144"/>
      <c r="AP50" s="144"/>
      <c r="AQ50" s="144"/>
      <c r="AR50" s="144"/>
      <c r="AS50" s="144"/>
      <c r="AT50" s="68"/>
      <c r="AU50" s="68"/>
      <c r="AV50" s="68"/>
      <c r="AW50" s="68"/>
      <c r="AX50" s="68"/>
      <c r="AY50" s="68"/>
      <c r="AZ50" s="144"/>
      <c r="BA50" s="144"/>
      <c r="BB50" s="144"/>
      <c r="BC50" s="144"/>
      <c r="BD50" s="159"/>
      <c r="BE50" s="159"/>
      <c r="BF50" s="139"/>
      <c r="BG50" s="139"/>
      <c r="BH50" s="139"/>
      <c r="BI50" s="139"/>
      <c r="BJ50" s="139"/>
      <c r="BK50" s="139"/>
      <c r="BL50" s="159"/>
      <c r="BM50" s="159"/>
      <c r="BN50" s="159"/>
      <c r="BO50" s="159"/>
      <c r="BP50" s="159"/>
      <c r="BQ50" s="159"/>
      <c r="BR50" s="139"/>
      <c r="BS50" s="139"/>
      <c r="BT50" s="139"/>
      <c r="BU50" s="139"/>
      <c r="BV50" s="139"/>
      <c r="BW50" s="139"/>
      <c r="BX50" s="159"/>
      <c r="BY50" s="159"/>
      <c r="BZ50" s="159"/>
      <c r="CA50" s="159"/>
      <c r="CB50" s="159"/>
      <c r="CC50" s="165"/>
      <c r="CD50" s="139"/>
      <c r="CE50" s="139"/>
      <c r="CF50" s="139"/>
      <c r="CG50" s="139"/>
      <c r="CH50" s="139"/>
      <c r="CI50" s="139"/>
      <c r="CJ50" s="159"/>
      <c r="CK50" s="159"/>
      <c r="CL50" s="159"/>
      <c r="CM50" s="159"/>
      <c r="CN50" s="159"/>
      <c r="CO50" s="159"/>
      <c r="CP50" s="139"/>
      <c r="CQ50" s="139"/>
      <c r="CR50" s="139"/>
      <c r="CS50" s="139"/>
      <c r="CT50" s="139"/>
      <c r="CU50" s="139"/>
      <c r="CV50" s="159"/>
      <c r="CW50" s="159"/>
      <c r="CX50" s="159"/>
      <c r="CY50" s="159"/>
      <c r="CZ50" s="159"/>
      <c r="DA50" s="159"/>
      <c r="DB50" s="139"/>
      <c r="DC50" s="139"/>
      <c r="DD50" s="139"/>
      <c r="DE50" s="139"/>
      <c r="DF50" s="139"/>
      <c r="DG50" s="139"/>
      <c r="DH50" s="159"/>
      <c r="DI50" s="159"/>
      <c r="DJ50" s="159"/>
      <c r="DK50" s="159"/>
      <c r="DL50" s="159"/>
      <c r="DM50" s="159"/>
      <c r="DN50" s="139"/>
      <c r="DO50" s="139"/>
      <c r="DP50" s="139"/>
      <c r="DQ50" s="139"/>
      <c r="DR50" s="139"/>
      <c r="DS50" s="139"/>
      <c r="DT50" s="159"/>
      <c r="DU50" s="159"/>
      <c r="DV50" s="159"/>
      <c r="DW50" s="159"/>
      <c r="DX50" s="159"/>
      <c r="DY50" s="159"/>
      <c r="DZ50" s="139"/>
      <c r="EA50" s="139"/>
      <c r="EB50" s="139"/>
      <c r="EC50" s="139"/>
      <c r="ED50" s="139"/>
      <c r="EE50" s="139"/>
      <c r="EF50" s="159"/>
      <c r="EG50" s="159"/>
      <c r="EH50" s="159"/>
      <c r="EI50" s="159"/>
      <c r="EJ50" s="159"/>
      <c r="EK50" s="159"/>
      <c r="EL50" s="139"/>
      <c r="EM50" s="139"/>
      <c r="EN50" s="139"/>
      <c r="EO50" s="139"/>
      <c r="EP50" s="139"/>
      <c r="EQ50" s="139"/>
      <c r="ER50" s="159"/>
      <c r="ES50" s="159"/>
      <c r="ET50" s="159"/>
      <c r="EU50" s="159"/>
      <c r="EV50" s="159"/>
      <c r="EW50" s="159"/>
      <c r="EX50" s="139"/>
      <c r="EY50" s="139"/>
      <c r="EZ50" s="139"/>
      <c r="FA50" s="139"/>
      <c r="FB50" s="139"/>
      <c r="FC50" s="139"/>
      <c r="FD50" s="159"/>
      <c r="FE50" s="159"/>
      <c r="FF50" s="159"/>
      <c r="FG50" s="159"/>
      <c r="FH50" s="159"/>
      <c r="FI50" s="159"/>
      <c r="FJ50" s="139"/>
      <c r="FK50" s="139"/>
      <c r="FL50" s="139"/>
      <c r="FM50" s="139"/>
      <c r="FN50" s="139"/>
      <c r="FO50" s="139"/>
      <c r="FP50" s="159"/>
      <c r="FQ50" s="159"/>
      <c r="FR50" s="159"/>
      <c r="FS50" s="159"/>
      <c r="FT50" s="159"/>
      <c r="FU50" s="159"/>
      <c r="FV50" s="139"/>
      <c r="FW50" s="139"/>
      <c r="FX50" s="139"/>
      <c r="FY50" s="139"/>
      <c r="FZ50" s="139"/>
      <c r="GA50" s="139"/>
      <c r="GB50" s="159"/>
      <c r="GC50" s="159"/>
      <c r="GD50" s="159"/>
      <c r="GE50" s="159"/>
      <c r="GF50" s="159"/>
      <c r="GG50" s="159"/>
      <c r="GH50" s="139"/>
      <c r="GI50" s="139"/>
      <c r="GJ50" s="139"/>
      <c r="GK50" s="139"/>
      <c r="GL50" s="139"/>
      <c r="GM50" s="139"/>
      <c r="GN50" s="159"/>
      <c r="GO50" s="159"/>
      <c r="GP50" s="159"/>
      <c r="GQ50" s="159"/>
      <c r="GR50" s="159"/>
      <c r="GS50" s="159"/>
      <c r="GT50" s="139"/>
      <c r="GU50" s="139"/>
      <c r="GV50" s="139"/>
      <c r="GW50" s="139"/>
      <c r="GX50" s="139"/>
      <c r="GY50" s="139"/>
      <c r="GZ50" s="159"/>
      <c r="HA50" s="159"/>
      <c r="HB50" s="159"/>
      <c r="HC50" s="159"/>
      <c r="HD50" s="159"/>
      <c r="HE50" s="159"/>
      <c r="HF50" s="139"/>
      <c r="HG50" s="139"/>
      <c r="HH50" s="139"/>
      <c r="HI50" s="139"/>
      <c r="HJ50" s="139"/>
      <c r="HK50" s="139"/>
      <c r="HL50" s="159"/>
      <c r="HM50" s="159"/>
      <c r="HN50" s="159"/>
      <c r="HO50" s="159"/>
      <c r="HP50" s="159"/>
      <c r="HQ50" s="159"/>
      <c r="HR50" s="139"/>
      <c r="HS50" s="139"/>
      <c r="HT50" s="139"/>
      <c r="HU50" s="139"/>
      <c r="HV50" s="139"/>
      <c r="HW50" s="139"/>
      <c r="HX50" s="159"/>
      <c r="HY50" s="159"/>
      <c r="HZ50" s="159"/>
      <c r="IA50" s="159"/>
      <c r="IB50" s="159"/>
      <c r="IC50" s="159"/>
      <c r="ID50" s="139"/>
      <c r="IE50" s="139"/>
      <c r="IF50" s="139"/>
      <c r="IG50" s="139"/>
      <c r="IH50" s="139"/>
      <c r="II50" s="139"/>
      <c r="IJ50" s="159"/>
      <c r="IK50" s="159"/>
      <c r="IL50" s="159"/>
      <c r="IM50" s="159"/>
      <c r="IN50" s="159"/>
      <c r="IO50" s="165"/>
      <c r="IV50" s="62"/>
    </row>
    <row r="51" spans="1:256" ht="12.75" customHeight="1" hidden="1">
      <c r="A51" s="76"/>
      <c r="B51" s="75"/>
      <c r="C51" s="149">
        <f t="shared" si="16"/>
        <v>0</v>
      </c>
      <c r="J51" s="101"/>
      <c r="K51" s="68"/>
      <c r="L51" s="68"/>
      <c r="M51" s="68"/>
      <c r="N51" s="68"/>
      <c r="O51" s="68"/>
      <c r="P51" s="144"/>
      <c r="Q51" s="144"/>
      <c r="R51" s="144"/>
      <c r="S51" s="144"/>
      <c r="T51" s="144"/>
      <c r="U51" s="144"/>
      <c r="V51" s="68"/>
      <c r="W51" s="68"/>
      <c r="X51" s="68"/>
      <c r="Y51" s="68"/>
      <c r="Z51" s="68"/>
      <c r="AA51" s="68"/>
      <c r="AB51" s="144"/>
      <c r="AC51" s="144"/>
      <c r="AD51" s="144"/>
      <c r="AE51" s="144"/>
      <c r="AF51" s="144"/>
      <c r="AG51" s="144"/>
      <c r="AH51" s="68"/>
      <c r="AI51" s="68"/>
      <c r="AJ51" s="68"/>
      <c r="AK51" s="68"/>
      <c r="AL51" s="68"/>
      <c r="AM51" s="68"/>
      <c r="AN51" s="144"/>
      <c r="AO51" s="144"/>
      <c r="AP51" s="144"/>
      <c r="AQ51" s="144"/>
      <c r="AR51" s="144"/>
      <c r="AS51" s="144"/>
      <c r="AT51" s="68"/>
      <c r="AU51" s="68"/>
      <c r="AV51" s="68"/>
      <c r="AW51" s="68"/>
      <c r="AX51" s="68"/>
      <c r="AY51" s="68"/>
      <c r="AZ51" s="144"/>
      <c r="BA51" s="144"/>
      <c r="BB51" s="144"/>
      <c r="BC51" s="144"/>
      <c r="BD51" s="159"/>
      <c r="BE51" s="159"/>
      <c r="BF51" s="139"/>
      <c r="BG51" s="139"/>
      <c r="BH51" s="139"/>
      <c r="BI51" s="139"/>
      <c r="BJ51" s="139"/>
      <c r="BK51" s="139"/>
      <c r="BL51" s="159"/>
      <c r="BM51" s="159"/>
      <c r="BN51" s="159"/>
      <c r="BO51" s="159"/>
      <c r="BP51" s="159"/>
      <c r="BQ51" s="159"/>
      <c r="BR51" s="139"/>
      <c r="BS51" s="139"/>
      <c r="BT51" s="139"/>
      <c r="BU51" s="139"/>
      <c r="BV51" s="139"/>
      <c r="BW51" s="139"/>
      <c r="BX51" s="159"/>
      <c r="BY51" s="159"/>
      <c r="BZ51" s="159"/>
      <c r="CA51" s="159"/>
      <c r="CB51" s="159"/>
      <c r="CC51" s="165"/>
      <c r="CD51" s="139"/>
      <c r="CE51" s="139"/>
      <c r="CF51" s="139"/>
      <c r="CG51" s="139"/>
      <c r="CH51" s="139"/>
      <c r="CI51" s="139"/>
      <c r="CJ51" s="159"/>
      <c r="CK51" s="159"/>
      <c r="CL51" s="159"/>
      <c r="CM51" s="159"/>
      <c r="CN51" s="159"/>
      <c r="CO51" s="159"/>
      <c r="CP51" s="139"/>
      <c r="CQ51" s="139"/>
      <c r="CR51" s="139"/>
      <c r="CS51" s="139"/>
      <c r="CT51" s="139"/>
      <c r="CU51" s="139"/>
      <c r="CV51" s="159"/>
      <c r="CW51" s="159"/>
      <c r="CX51" s="159"/>
      <c r="CY51" s="159"/>
      <c r="CZ51" s="159"/>
      <c r="DA51" s="159"/>
      <c r="DB51" s="139"/>
      <c r="DC51" s="139"/>
      <c r="DD51" s="139"/>
      <c r="DE51" s="139"/>
      <c r="DF51" s="139"/>
      <c r="DG51" s="139"/>
      <c r="DH51" s="159"/>
      <c r="DI51" s="159"/>
      <c r="DJ51" s="159"/>
      <c r="DK51" s="159"/>
      <c r="DL51" s="159"/>
      <c r="DM51" s="159"/>
      <c r="DN51" s="139"/>
      <c r="DO51" s="139"/>
      <c r="DP51" s="139"/>
      <c r="DQ51" s="139"/>
      <c r="DR51" s="139"/>
      <c r="DS51" s="139"/>
      <c r="DT51" s="159"/>
      <c r="DU51" s="159"/>
      <c r="DV51" s="159"/>
      <c r="DW51" s="159"/>
      <c r="DX51" s="159"/>
      <c r="DY51" s="159"/>
      <c r="DZ51" s="139"/>
      <c r="EA51" s="139"/>
      <c r="EB51" s="139"/>
      <c r="EC51" s="139"/>
      <c r="ED51" s="139"/>
      <c r="EE51" s="139"/>
      <c r="EF51" s="159"/>
      <c r="EG51" s="159"/>
      <c r="EH51" s="159"/>
      <c r="EI51" s="159"/>
      <c r="EJ51" s="159"/>
      <c r="EK51" s="159"/>
      <c r="EL51" s="139"/>
      <c r="EM51" s="139"/>
      <c r="EN51" s="139"/>
      <c r="EO51" s="139"/>
      <c r="EP51" s="139"/>
      <c r="EQ51" s="139"/>
      <c r="ER51" s="159"/>
      <c r="ES51" s="159"/>
      <c r="ET51" s="159"/>
      <c r="EU51" s="159"/>
      <c r="EV51" s="159"/>
      <c r="EW51" s="159"/>
      <c r="EX51" s="139"/>
      <c r="EY51" s="139"/>
      <c r="EZ51" s="139"/>
      <c r="FA51" s="139"/>
      <c r="FB51" s="139"/>
      <c r="FC51" s="139"/>
      <c r="FD51" s="159"/>
      <c r="FE51" s="159"/>
      <c r="FF51" s="159"/>
      <c r="FG51" s="159"/>
      <c r="FH51" s="159"/>
      <c r="FI51" s="159"/>
      <c r="FJ51" s="139"/>
      <c r="FK51" s="139"/>
      <c r="FL51" s="139"/>
      <c r="FM51" s="139"/>
      <c r="FN51" s="139"/>
      <c r="FO51" s="139"/>
      <c r="FP51" s="159"/>
      <c r="FQ51" s="159"/>
      <c r="FR51" s="159"/>
      <c r="FS51" s="159"/>
      <c r="FT51" s="159"/>
      <c r="FU51" s="159"/>
      <c r="FV51" s="139"/>
      <c r="FW51" s="139"/>
      <c r="FX51" s="139"/>
      <c r="FY51" s="139"/>
      <c r="FZ51" s="139"/>
      <c r="GA51" s="139"/>
      <c r="GB51" s="159"/>
      <c r="GC51" s="159"/>
      <c r="GD51" s="159"/>
      <c r="GE51" s="159"/>
      <c r="GF51" s="159"/>
      <c r="GG51" s="159"/>
      <c r="GH51" s="139"/>
      <c r="GI51" s="139"/>
      <c r="GJ51" s="139"/>
      <c r="GK51" s="139"/>
      <c r="GL51" s="139"/>
      <c r="GM51" s="139"/>
      <c r="GN51" s="159"/>
      <c r="GO51" s="159"/>
      <c r="GP51" s="159"/>
      <c r="GQ51" s="159"/>
      <c r="GR51" s="159"/>
      <c r="GS51" s="159"/>
      <c r="GT51" s="139"/>
      <c r="GU51" s="139"/>
      <c r="GV51" s="139"/>
      <c r="GW51" s="139"/>
      <c r="GX51" s="139"/>
      <c r="GY51" s="139"/>
      <c r="GZ51" s="159"/>
      <c r="HA51" s="159"/>
      <c r="HB51" s="159"/>
      <c r="HC51" s="159"/>
      <c r="HD51" s="159"/>
      <c r="HE51" s="159"/>
      <c r="HF51" s="139"/>
      <c r="HG51" s="139"/>
      <c r="HH51" s="139"/>
      <c r="HI51" s="139"/>
      <c r="HJ51" s="139"/>
      <c r="HK51" s="139"/>
      <c r="HL51" s="159"/>
      <c r="HM51" s="159"/>
      <c r="HN51" s="159"/>
      <c r="HO51" s="159"/>
      <c r="HP51" s="159"/>
      <c r="HQ51" s="159"/>
      <c r="HR51" s="139"/>
      <c r="HS51" s="139"/>
      <c r="HT51" s="139"/>
      <c r="HU51" s="139"/>
      <c r="HV51" s="139"/>
      <c r="HW51" s="139"/>
      <c r="HX51" s="159"/>
      <c r="HY51" s="159"/>
      <c r="HZ51" s="159"/>
      <c r="IA51" s="159"/>
      <c r="IB51" s="159"/>
      <c r="IC51" s="159"/>
      <c r="ID51" s="139"/>
      <c r="IE51" s="139"/>
      <c r="IF51" s="139"/>
      <c r="IG51" s="139"/>
      <c r="IH51" s="139"/>
      <c r="II51" s="139"/>
      <c r="IJ51" s="159"/>
      <c r="IK51" s="159"/>
      <c r="IL51" s="159"/>
      <c r="IM51" s="159"/>
      <c r="IN51" s="159"/>
      <c r="IO51" s="165"/>
      <c r="IV51" s="62"/>
    </row>
    <row r="52" spans="1:256" ht="12.75" customHeight="1" hidden="1">
      <c r="A52" s="76"/>
      <c r="B52" s="75"/>
      <c r="C52" s="149">
        <f t="shared" si="16"/>
        <v>0</v>
      </c>
      <c r="J52" s="101"/>
      <c r="K52" s="68"/>
      <c r="L52" s="68"/>
      <c r="M52" s="68"/>
      <c r="N52" s="68"/>
      <c r="O52" s="68"/>
      <c r="P52" s="144"/>
      <c r="Q52" s="144"/>
      <c r="R52" s="144"/>
      <c r="S52" s="144"/>
      <c r="T52" s="144"/>
      <c r="U52" s="144"/>
      <c r="V52" s="68"/>
      <c r="W52" s="68"/>
      <c r="X52" s="68"/>
      <c r="Y52" s="68"/>
      <c r="Z52" s="68"/>
      <c r="AA52" s="68"/>
      <c r="AB52" s="144"/>
      <c r="AC52" s="144"/>
      <c r="AD52" s="144"/>
      <c r="AE52" s="144"/>
      <c r="AF52" s="144"/>
      <c r="AG52" s="144"/>
      <c r="AH52" s="68"/>
      <c r="AI52" s="68"/>
      <c r="AJ52" s="68"/>
      <c r="AK52" s="68"/>
      <c r="AL52" s="68"/>
      <c r="AM52" s="68"/>
      <c r="AN52" s="144"/>
      <c r="AO52" s="144"/>
      <c r="AP52" s="144"/>
      <c r="AQ52" s="144"/>
      <c r="AR52" s="144"/>
      <c r="AS52" s="144"/>
      <c r="AT52" s="68"/>
      <c r="AU52" s="68"/>
      <c r="AV52" s="68"/>
      <c r="AW52" s="68"/>
      <c r="AX52" s="68"/>
      <c r="AY52" s="68"/>
      <c r="AZ52" s="144"/>
      <c r="BA52" s="144"/>
      <c r="BB52" s="144"/>
      <c r="BC52" s="144"/>
      <c r="BD52" s="159"/>
      <c r="BE52" s="159"/>
      <c r="BF52" s="139"/>
      <c r="BG52" s="139"/>
      <c r="BH52" s="139"/>
      <c r="BI52" s="139"/>
      <c r="BJ52" s="139"/>
      <c r="BK52" s="139"/>
      <c r="BL52" s="159"/>
      <c r="BM52" s="159"/>
      <c r="BN52" s="159"/>
      <c r="BO52" s="159"/>
      <c r="BP52" s="159"/>
      <c r="BQ52" s="159"/>
      <c r="BR52" s="139"/>
      <c r="BS52" s="139"/>
      <c r="BT52" s="139"/>
      <c r="BU52" s="139"/>
      <c r="BV52" s="139"/>
      <c r="BW52" s="139"/>
      <c r="BX52" s="159"/>
      <c r="BY52" s="159"/>
      <c r="BZ52" s="159"/>
      <c r="CA52" s="159"/>
      <c r="CB52" s="159"/>
      <c r="CC52" s="165"/>
      <c r="CD52" s="139"/>
      <c r="CE52" s="139"/>
      <c r="CF52" s="139"/>
      <c r="CG52" s="139"/>
      <c r="CH52" s="139"/>
      <c r="CI52" s="139"/>
      <c r="CJ52" s="159"/>
      <c r="CK52" s="159"/>
      <c r="CL52" s="159"/>
      <c r="CM52" s="159"/>
      <c r="CN52" s="159"/>
      <c r="CO52" s="159"/>
      <c r="CP52" s="139"/>
      <c r="CQ52" s="139"/>
      <c r="CR52" s="139"/>
      <c r="CS52" s="139"/>
      <c r="CT52" s="139"/>
      <c r="CU52" s="139"/>
      <c r="CV52" s="159"/>
      <c r="CW52" s="159"/>
      <c r="CX52" s="159"/>
      <c r="CY52" s="159"/>
      <c r="CZ52" s="159"/>
      <c r="DA52" s="159"/>
      <c r="DB52" s="139"/>
      <c r="DC52" s="139"/>
      <c r="DD52" s="139"/>
      <c r="DE52" s="139"/>
      <c r="DF52" s="139"/>
      <c r="DG52" s="139"/>
      <c r="DH52" s="159"/>
      <c r="DI52" s="159"/>
      <c r="DJ52" s="159"/>
      <c r="DK52" s="159"/>
      <c r="DL52" s="159"/>
      <c r="DM52" s="159"/>
      <c r="DN52" s="139"/>
      <c r="DO52" s="139"/>
      <c r="DP52" s="139"/>
      <c r="DQ52" s="139"/>
      <c r="DR52" s="139"/>
      <c r="DS52" s="139"/>
      <c r="DT52" s="159"/>
      <c r="DU52" s="159"/>
      <c r="DV52" s="159"/>
      <c r="DW52" s="159"/>
      <c r="DX52" s="159"/>
      <c r="DY52" s="159"/>
      <c r="DZ52" s="139"/>
      <c r="EA52" s="139"/>
      <c r="EB52" s="139"/>
      <c r="EC52" s="139"/>
      <c r="ED52" s="139"/>
      <c r="EE52" s="139"/>
      <c r="EF52" s="159"/>
      <c r="EG52" s="159"/>
      <c r="EH52" s="159"/>
      <c r="EI52" s="159"/>
      <c r="EJ52" s="159"/>
      <c r="EK52" s="159"/>
      <c r="EL52" s="139"/>
      <c r="EM52" s="139"/>
      <c r="EN52" s="139"/>
      <c r="EO52" s="139"/>
      <c r="EP52" s="139"/>
      <c r="EQ52" s="139"/>
      <c r="ER52" s="159"/>
      <c r="ES52" s="159"/>
      <c r="ET52" s="159"/>
      <c r="EU52" s="159"/>
      <c r="EV52" s="159"/>
      <c r="EW52" s="159"/>
      <c r="EX52" s="139"/>
      <c r="EY52" s="139"/>
      <c r="EZ52" s="139"/>
      <c r="FA52" s="139"/>
      <c r="FB52" s="139"/>
      <c r="FC52" s="139"/>
      <c r="FD52" s="159"/>
      <c r="FE52" s="159"/>
      <c r="FF52" s="159"/>
      <c r="FG52" s="159"/>
      <c r="FH52" s="159"/>
      <c r="FI52" s="159"/>
      <c r="FJ52" s="139"/>
      <c r="FK52" s="139"/>
      <c r="FL52" s="139"/>
      <c r="FM52" s="139"/>
      <c r="FN52" s="139"/>
      <c r="FO52" s="139"/>
      <c r="FP52" s="159"/>
      <c r="FQ52" s="159"/>
      <c r="FR52" s="159"/>
      <c r="FS52" s="159"/>
      <c r="FT52" s="159"/>
      <c r="FU52" s="159"/>
      <c r="FV52" s="139"/>
      <c r="FW52" s="139"/>
      <c r="FX52" s="139"/>
      <c r="FY52" s="139"/>
      <c r="FZ52" s="139"/>
      <c r="GA52" s="139"/>
      <c r="GB52" s="159"/>
      <c r="GC52" s="159"/>
      <c r="GD52" s="159"/>
      <c r="GE52" s="159"/>
      <c r="GF52" s="159"/>
      <c r="GG52" s="159"/>
      <c r="GH52" s="139"/>
      <c r="GI52" s="139"/>
      <c r="GJ52" s="139"/>
      <c r="GK52" s="139"/>
      <c r="GL52" s="139"/>
      <c r="GM52" s="139"/>
      <c r="GN52" s="159"/>
      <c r="GO52" s="159"/>
      <c r="GP52" s="159"/>
      <c r="GQ52" s="159"/>
      <c r="GR52" s="159"/>
      <c r="GS52" s="159"/>
      <c r="GT52" s="139"/>
      <c r="GU52" s="139"/>
      <c r="GV52" s="139"/>
      <c r="GW52" s="139"/>
      <c r="GX52" s="139"/>
      <c r="GY52" s="139"/>
      <c r="GZ52" s="159"/>
      <c r="HA52" s="159"/>
      <c r="HB52" s="159"/>
      <c r="HC52" s="159"/>
      <c r="HD52" s="159"/>
      <c r="HE52" s="159"/>
      <c r="HF52" s="139"/>
      <c r="HG52" s="139"/>
      <c r="HH52" s="139"/>
      <c r="HI52" s="139"/>
      <c r="HJ52" s="139"/>
      <c r="HK52" s="139"/>
      <c r="HL52" s="159"/>
      <c r="HM52" s="159"/>
      <c r="HN52" s="159"/>
      <c r="HO52" s="159"/>
      <c r="HP52" s="159"/>
      <c r="HQ52" s="159"/>
      <c r="HR52" s="139"/>
      <c r="HS52" s="139"/>
      <c r="HT52" s="139"/>
      <c r="HU52" s="139"/>
      <c r="HV52" s="139"/>
      <c r="HW52" s="139"/>
      <c r="HX52" s="159"/>
      <c r="HY52" s="159"/>
      <c r="HZ52" s="159"/>
      <c r="IA52" s="159"/>
      <c r="IB52" s="159"/>
      <c r="IC52" s="159"/>
      <c r="ID52" s="139"/>
      <c r="IE52" s="139"/>
      <c r="IF52" s="139"/>
      <c r="IG52" s="139"/>
      <c r="IH52" s="139"/>
      <c r="II52" s="139"/>
      <c r="IJ52" s="159"/>
      <c r="IK52" s="159"/>
      <c r="IL52" s="159"/>
      <c r="IM52" s="159"/>
      <c r="IN52" s="159"/>
      <c r="IO52" s="165"/>
      <c r="IV52" s="62"/>
    </row>
    <row r="53" spans="1:256" ht="12.75" customHeight="1" hidden="1">
      <c r="A53" s="76"/>
      <c r="B53" s="75"/>
      <c r="C53" s="149">
        <f t="shared" si="16"/>
        <v>0</v>
      </c>
      <c r="J53" s="101"/>
      <c r="K53" s="68"/>
      <c r="L53" s="68"/>
      <c r="M53" s="68"/>
      <c r="N53" s="68"/>
      <c r="O53" s="68"/>
      <c r="P53" s="144"/>
      <c r="Q53" s="144"/>
      <c r="R53" s="144"/>
      <c r="S53" s="144"/>
      <c r="T53" s="144"/>
      <c r="U53" s="144"/>
      <c r="V53" s="68"/>
      <c r="W53" s="68"/>
      <c r="X53" s="68"/>
      <c r="Y53" s="68"/>
      <c r="Z53" s="68"/>
      <c r="AA53" s="68"/>
      <c r="AB53" s="144"/>
      <c r="AC53" s="144"/>
      <c r="AD53" s="144"/>
      <c r="AE53" s="144"/>
      <c r="AF53" s="144"/>
      <c r="AG53" s="144"/>
      <c r="AH53" s="68"/>
      <c r="AI53" s="68"/>
      <c r="AJ53" s="68"/>
      <c r="AK53" s="68"/>
      <c r="AL53" s="68"/>
      <c r="AM53" s="68"/>
      <c r="AN53" s="144"/>
      <c r="AO53" s="144"/>
      <c r="AP53" s="144"/>
      <c r="AQ53" s="144"/>
      <c r="AR53" s="144"/>
      <c r="AS53" s="144"/>
      <c r="AT53" s="68"/>
      <c r="AU53" s="68"/>
      <c r="AV53" s="68"/>
      <c r="AW53" s="68"/>
      <c r="AX53" s="68"/>
      <c r="AY53" s="68"/>
      <c r="AZ53" s="144"/>
      <c r="BA53" s="144"/>
      <c r="BB53" s="144"/>
      <c r="BC53" s="144"/>
      <c r="BD53" s="159"/>
      <c r="BE53" s="159"/>
      <c r="BF53" s="139"/>
      <c r="BG53" s="139"/>
      <c r="BH53" s="139"/>
      <c r="BI53" s="139"/>
      <c r="BJ53" s="139"/>
      <c r="BK53" s="139"/>
      <c r="BL53" s="159"/>
      <c r="BM53" s="159"/>
      <c r="BN53" s="159"/>
      <c r="BO53" s="159"/>
      <c r="BP53" s="159"/>
      <c r="BQ53" s="159"/>
      <c r="BR53" s="139"/>
      <c r="BS53" s="139"/>
      <c r="BT53" s="139"/>
      <c r="BU53" s="139"/>
      <c r="BV53" s="139"/>
      <c r="BW53" s="139"/>
      <c r="BX53" s="159"/>
      <c r="BY53" s="159"/>
      <c r="BZ53" s="159"/>
      <c r="CA53" s="159"/>
      <c r="CB53" s="159"/>
      <c r="CC53" s="165"/>
      <c r="CD53" s="139"/>
      <c r="CE53" s="139"/>
      <c r="CF53" s="139"/>
      <c r="CG53" s="139"/>
      <c r="CH53" s="139"/>
      <c r="CI53" s="139"/>
      <c r="CJ53" s="159"/>
      <c r="CK53" s="159"/>
      <c r="CL53" s="159"/>
      <c r="CM53" s="159"/>
      <c r="CN53" s="159"/>
      <c r="CO53" s="159"/>
      <c r="CP53" s="139"/>
      <c r="CQ53" s="139"/>
      <c r="CR53" s="139"/>
      <c r="CS53" s="139"/>
      <c r="CT53" s="139"/>
      <c r="CU53" s="139"/>
      <c r="CV53" s="159"/>
      <c r="CW53" s="159"/>
      <c r="CX53" s="159"/>
      <c r="CY53" s="159"/>
      <c r="CZ53" s="159"/>
      <c r="DA53" s="159"/>
      <c r="DB53" s="139"/>
      <c r="DC53" s="139"/>
      <c r="DD53" s="139"/>
      <c r="DE53" s="139"/>
      <c r="DF53" s="139"/>
      <c r="DG53" s="139"/>
      <c r="DH53" s="159"/>
      <c r="DI53" s="159"/>
      <c r="DJ53" s="159"/>
      <c r="DK53" s="159"/>
      <c r="DL53" s="159"/>
      <c r="DM53" s="159"/>
      <c r="DN53" s="139"/>
      <c r="DO53" s="139"/>
      <c r="DP53" s="139"/>
      <c r="DQ53" s="139"/>
      <c r="DR53" s="139"/>
      <c r="DS53" s="139"/>
      <c r="DT53" s="159"/>
      <c r="DU53" s="159"/>
      <c r="DV53" s="159"/>
      <c r="DW53" s="159"/>
      <c r="DX53" s="159"/>
      <c r="DY53" s="159"/>
      <c r="DZ53" s="139"/>
      <c r="EA53" s="139"/>
      <c r="EB53" s="139"/>
      <c r="EC53" s="139"/>
      <c r="ED53" s="139"/>
      <c r="EE53" s="139"/>
      <c r="EF53" s="159"/>
      <c r="EG53" s="159"/>
      <c r="EH53" s="159"/>
      <c r="EI53" s="159"/>
      <c r="EJ53" s="159"/>
      <c r="EK53" s="159"/>
      <c r="EL53" s="139"/>
      <c r="EM53" s="139"/>
      <c r="EN53" s="139"/>
      <c r="EO53" s="139"/>
      <c r="EP53" s="139"/>
      <c r="EQ53" s="139"/>
      <c r="ER53" s="159"/>
      <c r="ES53" s="159"/>
      <c r="ET53" s="159"/>
      <c r="EU53" s="159"/>
      <c r="EV53" s="159"/>
      <c r="EW53" s="159"/>
      <c r="EX53" s="139"/>
      <c r="EY53" s="139"/>
      <c r="EZ53" s="139"/>
      <c r="FA53" s="139"/>
      <c r="FB53" s="139"/>
      <c r="FC53" s="139"/>
      <c r="FD53" s="159"/>
      <c r="FE53" s="159"/>
      <c r="FF53" s="159"/>
      <c r="FG53" s="159"/>
      <c r="FH53" s="159"/>
      <c r="FI53" s="159"/>
      <c r="FJ53" s="139"/>
      <c r="FK53" s="139"/>
      <c r="FL53" s="139"/>
      <c r="FM53" s="139"/>
      <c r="FN53" s="139"/>
      <c r="FO53" s="139"/>
      <c r="FP53" s="159"/>
      <c r="FQ53" s="159"/>
      <c r="FR53" s="159"/>
      <c r="FS53" s="159"/>
      <c r="FT53" s="159"/>
      <c r="FU53" s="159"/>
      <c r="FV53" s="139"/>
      <c r="FW53" s="139"/>
      <c r="FX53" s="139"/>
      <c r="FY53" s="139"/>
      <c r="FZ53" s="139"/>
      <c r="GA53" s="139"/>
      <c r="GB53" s="159"/>
      <c r="GC53" s="159"/>
      <c r="GD53" s="159"/>
      <c r="GE53" s="159"/>
      <c r="GF53" s="159"/>
      <c r="GG53" s="159"/>
      <c r="GH53" s="139"/>
      <c r="GI53" s="139"/>
      <c r="GJ53" s="139"/>
      <c r="GK53" s="139"/>
      <c r="GL53" s="139"/>
      <c r="GM53" s="139"/>
      <c r="GN53" s="159"/>
      <c r="GO53" s="159"/>
      <c r="GP53" s="159"/>
      <c r="GQ53" s="159"/>
      <c r="GR53" s="159"/>
      <c r="GS53" s="159"/>
      <c r="GT53" s="139"/>
      <c r="GU53" s="139"/>
      <c r="GV53" s="139"/>
      <c r="GW53" s="139"/>
      <c r="GX53" s="139"/>
      <c r="GY53" s="139"/>
      <c r="GZ53" s="159"/>
      <c r="HA53" s="159"/>
      <c r="HB53" s="159"/>
      <c r="HC53" s="159"/>
      <c r="HD53" s="159"/>
      <c r="HE53" s="159"/>
      <c r="HF53" s="139"/>
      <c r="HG53" s="139"/>
      <c r="HH53" s="139"/>
      <c r="HI53" s="139"/>
      <c r="HJ53" s="139"/>
      <c r="HK53" s="139"/>
      <c r="HL53" s="159"/>
      <c r="HM53" s="159"/>
      <c r="HN53" s="159"/>
      <c r="HO53" s="159"/>
      <c r="HP53" s="159"/>
      <c r="HQ53" s="159"/>
      <c r="HR53" s="139"/>
      <c r="HS53" s="139"/>
      <c r="HT53" s="139"/>
      <c r="HU53" s="139"/>
      <c r="HV53" s="139"/>
      <c r="HW53" s="139"/>
      <c r="HX53" s="159"/>
      <c r="HY53" s="159"/>
      <c r="HZ53" s="159"/>
      <c r="IA53" s="159"/>
      <c r="IB53" s="159"/>
      <c r="IC53" s="159"/>
      <c r="ID53" s="139"/>
      <c r="IE53" s="139"/>
      <c r="IF53" s="139"/>
      <c r="IG53" s="139"/>
      <c r="IH53" s="139"/>
      <c r="II53" s="139"/>
      <c r="IJ53" s="159"/>
      <c r="IK53" s="159"/>
      <c r="IL53" s="159"/>
      <c r="IM53" s="159"/>
      <c r="IN53" s="159"/>
      <c r="IO53" s="165"/>
      <c r="IV53" s="62"/>
    </row>
    <row r="54" spans="1:256" ht="12.75" customHeight="1" hidden="1">
      <c r="A54" s="76"/>
      <c r="B54" s="75"/>
      <c r="C54" s="149">
        <f t="shared" si="16"/>
        <v>0</v>
      </c>
      <c r="J54" s="101"/>
      <c r="K54" s="68"/>
      <c r="L54" s="68"/>
      <c r="M54" s="68"/>
      <c r="N54" s="68"/>
      <c r="O54" s="68"/>
      <c r="P54" s="144"/>
      <c r="Q54" s="144"/>
      <c r="R54" s="144"/>
      <c r="S54" s="144"/>
      <c r="T54" s="144"/>
      <c r="U54" s="144"/>
      <c r="V54" s="68"/>
      <c r="W54" s="68"/>
      <c r="X54" s="68"/>
      <c r="Y54" s="68"/>
      <c r="Z54" s="68"/>
      <c r="AA54" s="68"/>
      <c r="AB54" s="144"/>
      <c r="AC54" s="144"/>
      <c r="AD54" s="144"/>
      <c r="AE54" s="144"/>
      <c r="AF54" s="144"/>
      <c r="AG54" s="144"/>
      <c r="AH54" s="68"/>
      <c r="AI54" s="68"/>
      <c r="AJ54" s="68"/>
      <c r="AK54" s="68"/>
      <c r="AL54" s="68"/>
      <c r="AM54" s="68"/>
      <c r="AN54" s="144"/>
      <c r="AO54" s="144"/>
      <c r="AP54" s="144"/>
      <c r="AQ54" s="144"/>
      <c r="AR54" s="144"/>
      <c r="AS54" s="144"/>
      <c r="AT54" s="68"/>
      <c r="AU54" s="68"/>
      <c r="AV54" s="68"/>
      <c r="AW54" s="68"/>
      <c r="AX54" s="68"/>
      <c r="AY54" s="68"/>
      <c r="AZ54" s="144"/>
      <c r="BA54" s="144"/>
      <c r="BB54" s="144"/>
      <c r="BC54" s="144"/>
      <c r="BD54" s="159"/>
      <c r="BE54" s="159"/>
      <c r="BF54" s="139"/>
      <c r="BG54" s="139"/>
      <c r="BH54" s="139"/>
      <c r="BI54" s="139"/>
      <c r="BJ54" s="139"/>
      <c r="BK54" s="139"/>
      <c r="BL54" s="159"/>
      <c r="BM54" s="159"/>
      <c r="BN54" s="159"/>
      <c r="BO54" s="159"/>
      <c r="BP54" s="159"/>
      <c r="BQ54" s="159"/>
      <c r="BR54" s="139"/>
      <c r="BS54" s="139"/>
      <c r="BT54" s="139"/>
      <c r="BU54" s="139"/>
      <c r="BV54" s="139"/>
      <c r="BW54" s="139"/>
      <c r="BX54" s="159"/>
      <c r="BY54" s="159"/>
      <c r="BZ54" s="159"/>
      <c r="CA54" s="159"/>
      <c r="CB54" s="159"/>
      <c r="CC54" s="165"/>
      <c r="CD54" s="139"/>
      <c r="CE54" s="139"/>
      <c r="CF54" s="139"/>
      <c r="CG54" s="139"/>
      <c r="CH54" s="139"/>
      <c r="CI54" s="139"/>
      <c r="CJ54" s="159"/>
      <c r="CK54" s="159"/>
      <c r="CL54" s="159"/>
      <c r="CM54" s="159"/>
      <c r="CN54" s="159"/>
      <c r="CO54" s="159"/>
      <c r="CP54" s="139"/>
      <c r="CQ54" s="139"/>
      <c r="CR54" s="139"/>
      <c r="CS54" s="139"/>
      <c r="CT54" s="139"/>
      <c r="CU54" s="139"/>
      <c r="CV54" s="159"/>
      <c r="CW54" s="159"/>
      <c r="CX54" s="159"/>
      <c r="CY54" s="159"/>
      <c r="CZ54" s="159"/>
      <c r="DA54" s="159"/>
      <c r="DB54" s="139"/>
      <c r="DC54" s="139"/>
      <c r="DD54" s="139"/>
      <c r="DE54" s="139"/>
      <c r="DF54" s="139"/>
      <c r="DG54" s="139"/>
      <c r="DH54" s="159"/>
      <c r="DI54" s="159"/>
      <c r="DJ54" s="159"/>
      <c r="DK54" s="159"/>
      <c r="DL54" s="159"/>
      <c r="DM54" s="159"/>
      <c r="DN54" s="139"/>
      <c r="DO54" s="139"/>
      <c r="DP54" s="139"/>
      <c r="DQ54" s="139"/>
      <c r="DR54" s="139"/>
      <c r="DS54" s="139"/>
      <c r="DT54" s="159"/>
      <c r="DU54" s="159"/>
      <c r="DV54" s="159"/>
      <c r="DW54" s="159"/>
      <c r="DX54" s="159"/>
      <c r="DY54" s="159"/>
      <c r="DZ54" s="139"/>
      <c r="EA54" s="139"/>
      <c r="EB54" s="139"/>
      <c r="EC54" s="139"/>
      <c r="ED54" s="139"/>
      <c r="EE54" s="139"/>
      <c r="EF54" s="159"/>
      <c r="EG54" s="159"/>
      <c r="EH54" s="159"/>
      <c r="EI54" s="159"/>
      <c r="EJ54" s="159"/>
      <c r="EK54" s="159"/>
      <c r="EL54" s="139"/>
      <c r="EM54" s="139"/>
      <c r="EN54" s="139"/>
      <c r="EO54" s="139"/>
      <c r="EP54" s="139"/>
      <c r="EQ54" s="139"/>
      <c r="ER54" s="159"/>
      <c r="ES54" s="159"/>
      <c r="ET54" s="159"/>
      <c r="EU54" s="159"/>
      <c r="EV54" s="159"/>
      <c r="EW54" s="159"/>
      <c r="EX54" s="139"/>
      <c r="EY54" s="139"/>
      <c r="EZ54" s="139"/>
      <c r="FA54" s="139"/>
      <c r="FB54" s="139"/>
      <c r="FC54" s="139"/>
      <c r="FD54" s="159"/>
      <c r="FE54" s="159"/>
      <c r="FF54" s="159"/>
      <c r="FG54" s="159"/>
      <c r="FH54" s="159"/>
      <c r="FI54" s="159"/>
      <c r="FJ54" s="139"/>
      <c r="FK54" s="139"/>
      <c r="FL54" s="139"/>
      <c r="FM54" s="139"/>
      <c r="FN54" s="139"/>
      <c r="FO54" s="139"/>
      <c r="FP54" s="159"/>
      <c r="FQ54" s="159"/>
      <c r="FR54" s="159"/>
      <c r="FS54" s="159"/>
      <c r="FT54" s="159"/>
      <c r="FU54" s="159"/>
      <c r="FV54" s="139"/>
      <c r="FW54" s="139"/>
      <c r="FX54" s="139"/>
      <c r="FY54" s="139"/>
      <c r="FZ54" s="139"/>
      <c r="GA54" s="139"/>
      <c r="GB54" s="159"/>
      <c r="GC54" s="159"/>
      <c r="GD54" s="159"/>
      <c r="GE54" s="159"/>
      <c r="GF54" s="159"/>
      <c r="GG54" s="159"/>
      <c r="GH54" s="139"/>
      <c r="GI54" s="139"/>
      <c r="GJ54" s="139"/>
      <c r="GK54" s="139"/>
      <c r="GL54" s="139"/>
      <c r="GM54" s="139"/>
      <c r="GN54" s="159"/>
      <c r="GO54" s="159"/>
      <c r="GP54" s="159"/>
      <c r="GQ54" s="159"/>
      <c r="GR54" s="159"/>
      <c r="GS54" s="159"/>
      <c r="GT54" s="139"/>
      <c r="GU54" s="139"/>
      <c r="GV54" s="139"/>
      <c r="GW54" s="139"/>
      <c r="GX54" s="139"/>
      <c r="GY54" s="139"/>
      <c r="GZ54" s="159"/>
      <c r="HA54" s="159"/>
      <c r="HB54" s="159"/>
      <c r="HC54" s="159"/>
      <c r="HD54" s="159"/>
      <c r="HE54" s="159"/>
      <c r="HF54" s="139"/>
      <c r="HG54" s="139"/>
      <c r="HH54" s="139"/>
      <c r="HI54" s="139"/>
      <c r="HJ54" s="139"/>
      <c r="HK54" s="139"/>
      <c r="HL54" s="159"/>
      <c r="HM54" s="159"/>
      <c r="HN54" s="159"/>
      <c r="HO54" s="159"/>
      <c r="HP54" s="159"/>
      <c r="HQ54" s="159"/>
      <c r="HR54" s="139"/>
      <c r="HS54" s="139"/>
      <c r="HT54" s="139"/>
      <c r="HU54" s="139"/>
      <c r="HV54" s="139"/>
      <c r="HW54" s="139"/>
      <c r="HX54" s="159"/>
      <c r="HY54" s="159"/>
      <c r="HZ54" s="159"/>
      <c r="IA54" s="159"/>
      <c r="IB54" s="159"/>
      <c r="IC54" s="159"/>
      <c r="ID54" s="139"/>
      <c r="IE54" s="139"/>
      <c r="IF54" s="139"/>
      <c r="IG54" s="139"/>
      <c r="IH54" s="139"/>
      <c r="II54" s="139"/>
      <c r="IJ54" s="159"/>
      <c r="IK54" s="159"/>
      <c r="IL54" s="159"/>
      <c r="IM54" s="159"/>
      <c r="IN54" s="159"/>
      <c r="IO54" s="165"/>
      <c r="IV54" s="62"/>
    </row>
    <row r="55" spans="1:256" ht="12.75" customHeight="1" hidden="1">
      <c r="A55" s="76"/>
      <c r="B55" s="75"/>
      <c r="C55" s="149">
        <f t="shared" si="16"/>
        <v>0</v>
      </c>
      <c r="J55" s="101"/>
      <c r="K55" s="68"/>
      <c r="L55" s="68"/>
      <c r="M55" s="68"/>
      <c r="N55" s="68"/>
      <c r="O55" s="68"/>
      <c r="P55" s="144"/>
      <c r="Q55" s="144"/>
      <c r="R55" s="144"/>
      <c r="S55" s="144"/>
      <c r="T55" s="144"/>
      <c r="U55" s="144"/>
      <c r="V55" s="68"/>
      <c r="W55" s="68"/>
      <c r="X55" s="68"/>
      <c r="Y55" s="68"/>
      <c r="Z55" s="68"/>
      <c r="AA55" s="68"/>
      <c r="AB55" s="144"/>
      <c r="AC55" s="144"/>
      <c r="AD55" s="144"/>
      <c r="AE55" s="144"/>
      <c r="AF55" s="144"/>
      <c r="AG55" s="144"/>
      <c r="AH55" s="68"/>
      <c r="AI55" s="68"/>
      <c r="AJ55" s="68"/>
      <c r="AK55" s="68"/>
      <c r="AL55" s="68"/>
      <c r="AM55" s="68"/>
      <c r="AN55" s="144"/>
      <c r="AO55" s="144"/>
      <c r="AP55" s="144"/>
      <c r="AQ55" s="144"/>
      <c r="AR55" s="144"/>
      <c r="AS55" s="144"/>
      <c r="AT55" s="68"/>
      <c r="AU55" s="68"/>
      <c r="AV55" s="68"/>
      <c r="AW55" s="68"/>
      <c r="AX55" s="68"/>
      <c r="AY55" s="68"/>
      <c r="AZ55" s="144"/>
      <c r="BA55" s="144"/>
      <c r="BB55" s="144"/>
      <c r="BC55" s="144"/>
      <c r="BD55" s="159"/>
      <c r="BE55" s="159"/>
      <c r="BF55" s="139"/>
      <c r="BG55" s="139"/>
      <c r="BH55" s="139"/>
      <c r="BI55" s="139"/>
      <c r="BJ55" s="139"/>
      <c r="BK55" s="139"/>
      <c r="BL55" s="159"/>
      <c r="BM55" s="159"/>
      <c r="BN55" s="159"/>
      <c r="BO55" s="159"/>
      <c r="BP55" s="159"/>
      <c r="BQ55" s="159"/>
      <c r="BR55" s="139"/>
      <c r="BS55" s="139"/>
      <c r="BT55" s="139"/>
      <c r="BU55" s="139"/>
      <c r="BV55" s="139"/>
      <c r="BW55" s="139"/>
      <c r="BX55" s="159"/>
      <c r="BY55" s="159"/>
      <c r="BZ55" s="159"/>
      <c r="CA55" s="159"/>
      <c r="CB55" s="159"/>
      <c r="CC55" s="165"/>
      <c r="CD55" s="139"/>
      <c r="CE55" s="139"/>
      <c r="CF55" s="139"/>
      <c r="CG55" s="139"/>
      <c r="CH55" s="139"/>
      <c r="CI55" s="139"/>
      <c r="CJ55" s="159"/>
      <c r="CK55" s="159"/>
      <c r="CL55" s="159"/>
      <c r="CM55" s="159"/>
      <c r="CN55" s="159"/>
      <c r="CO55" s="159"/>
      <c r="CP55" s="139"/>
      <c r="CQ55" s="139"/>
      <c r="CR55" s="139"/>
      <c r="CS55" s="139"/>
      <c r="CT55" s="139"/>
      <c r="CU55" s="139"/>
      <c r="CV55" s="159"/>
      <c r="CW55" s="159"/>
      <c r="CX55" s="159"/>
      <c r="CY55" s="159"/>
      <c r="CZ55" s="159"/>
      <c r="DA55" s="159"/>
      <c r="DB55" s="139"/>
      <c r="DC55" s="139"/>
      <c r="DD55" s="139"/>
      <c r="DE55" s="139"/>
      <c r="DF55" s="139"/>
      <c r="DG55" s="139"/>
      <c r="DH55" s="159"/>
      <c r="DI55" s="159"/>
      <c r="DJ55" s="159"/>
      <c r="DK55" s="159"/>
      <c r="DL55" s="159"/>
      <c r="DM55" s="159"/>
      <c r="DN55" s="139"/>
      <c r="DO55" s="139"/>
      <c r="DP55" s="139"/>
      <c r="DQ55" s="139"/>
      <c r="DR55" s="139"/>
      <c r="DS55" s="139"/>
      <c r="DT55" s="159"/>
      <c r="DU55" s="159"/>
      <c r="DV55" s="159"/>
      <c r="DW55" s="159"/>
      <c r="DX55" s="159"/>
      <c r="DY55" s="159"/>
      <c r="DZ55" s="139"/>
      <c r="EA55" s="139"/>
      <c r="EB55" s="139"/>
      <c r="EC55" s="139"/>
      <c r="ED55" s="139"/>
      <c r="EE55" s="139"/>
      <c r="EF55" s="159"/>
      <c r="EG55" s="159"/>
      <c r="EH55" s="159"/>
      <c r="EI55" s="159"/>
      <c r="EJ55" s="159"/>
      <c r="EK55" s="159"/>
      <c r="EL55" s="139"/>
      <c r="EM55" s="139"/>
      <c r="EN55" s="139"/>
      <c r="EO55" s="139"/>
      <c r="EP55" s="139"/>
      <c r="EQ55" s="139"/>
      <c r="ER55" s="159"/>
      <c r="ES55" s="159"/>
      <c r="ET55" s="159"/>
      <c r="EU55" s="159"/>
      <c r="EV55" s="159"/>
      <c r="EW55" s="159"/>
      <c r="EX55" s="139"/>
      <c r="EY55" s="139"/>
      <c r="EZ55" s="139"/>
      <c r="FA55" s="139"/>
      <c r="FB55" s="139"/>
      <c r="FC55" s="139"/>
      <c r="FD55" s="159"/>
      <c r="FE55" s="159"/>
      <c r="FF55" s="159"/>
      <c r="FG55" s="159"/>
      <c r="FH55" s="159"/>
      <c r="FI55" s="159"/>
      <c r="FJ55" s="139"/>
      <c r="FK55" s="139"/>
      <c r="FL55" s="139"/>
      <c r="FM55" s="139"/>
      <c r="FN55" s="139"/>
      <c r="FO55" s="139"/>
      <c r="FP55" s="159"/>
      <c r="FQ55" s="159"/>
      <c r="FR55" s="159"/>
      <c r="FS55" s="159"/>
      <c r="FT55" s="159"/>
      <c r="FU55" s="159"/>
      <c r="FV55" s="139"/>
      <c r="FW55" s="139"/>
      <c r="FX55" s="139"/>
      <c r="FY55" s="139"/>
      <c r="FZ55" s="139"/>
      <c r="GA55" s="139"/>
      <c r="GB55" s="159"/>
      <c r="GC55" s="159"/>
      <c r="GD55" s="159"/>
      <c r="GE55" s="159"/>
      <c r="GF55" s="159"/>
      <c r="GG55" s="159"/>
      <c r="GH55" s="139"/>
      <c r="GI55" s="139"/>
      <c r="GJ55" s="139"/>
      <c r="GK55" s="139"/>
      <c r="GL55" s="139"/>
      <c r="GM55" s="139"/>
      <c r="GN55" s="159"/>
      <c r="GO55" s="159"/>
      <c r="GP55" s="159"/>
      <c r="GQ55" s="159"/>
      <c r="GR55" s="159"/>
      <c r="GS55" s="159"/>
      <c r="GT55" s="139"/>
      <c r="GU55" s="139"/>
      <c r="GV55" s="139"/>
      <c r="GW55" s="139"/>
      <c r="GX55" s="139"/>
      <c r="GY55" s="139"/>
      <c r="GZ55" s="159"/>
      <c r="HA55" s="159"/>
      <c r="HB55" s="159"/>
      <c r="HC55" s="159"/>
      <c r="HD55" s="159"/>
      <c r="HE55" s="159"/>
      <c r="HF55" s="139"/>
      <c r="HG55" s="139"/>
      <c r="HH55" s="139"/>
      <c r="HI55" s="139"/>
      <c r="HJ55" s="139"/>
      <c r="HK55" s="139"/>
      <c r="HL55" s="159"/>
      <c r="HM55" s="159"/>
      <c r="HN55" s="159"/>
      <c r="HO55" s="159"/>
      <c r="HP55" s="159"/>
      <c r="HQ55" s="159"/>
      <c r="HR55" s="139"/>
      <c r="HS55" s="139"/>
      <c r="HT55" s="139"/>
      <c r="HU55" s="139"/>
      <c r="HV55" s="139"/>
      <c r="HW55" s="139"/>
      <c r="HX55" s="159"/>
      <c r="HY55" s="159"/>
      <c r="HZ55" s="159"/>
      <c r="IA55" s="159"/>
      <c r="IB55" s="159"/>
      <c r="IC55" s="159"/>
      <c r="ID55" s="139"/>
      <c r="IE55" s="139"/>
      <c r="IF55" s="139"/>
      <c r="IG55" s="139"/>
      <c r="IH55" s="139"/>
      <c r="II55" s="139"/>
      <c r="IJ55" s="159"/>
      <c r="IK55" s="159"/>
      <c r="IL55" s="159"/>
      <c r="IM55" s="159"/>
      <c r="IN55" s="159"/>
      <c r="IO55" s="165"/>
      <c r="IV55" s="62"/>
    </row>
    <row r="56" spans="1:256" ht="12.75" customHeight="1" hidden="1">
      <c r="A56" s="76"/>
      <c r="B56" s="75"/>
      <c r="C56" s="149">
        <f t="shared" si="16"/>
        <v>0</v>
      </c>
      <c r="J56" s="101"/>
      <c r="K56" s="68"/>
      <c r="L56" s="68"/>
      <c r="M56" s="68"/>
      <c r="N56" s="68"/>
      <c r="O56" s="68"/>
      <c r="P56" s="144"/>
      <c r="Q56" s="144"/>
      <c r="R56" s="144"/>
      <c r="S56" s="144"/>
      <c r="T56" s="144"/>
      <c r="U56" s="144"/>
      <c r="V56" s="68"/>
      <c r="W56" s="68"/>
      <c r="X56" s="68"/>
      <c r="Y56" s="68"/>
      <c r="Z56" s="68"/>
      <c r="AA56" s="68"/>
      <c r="AB56" s="144"/>
      <c r="AC56" s="144"/>
      <c r="AD56" s="144"/>
      <c r="AE56" s="144"/>
      <c r="AF56" s="144"/>
      <c r="AG56" s="144"/>
      <c r="AH56" s="68"/>
      <c r="AI56" s="68"/>
      <c r="AJ56" s="68"/>
      <c r="AK56" s="68"/>
      <c r="AL56" s="68"/>
      <c r="AM56" s="68"/>
      <c r="AN56" s="144"/>
      <c r="AO56" s="144"/>
      <c r="AP56" s="144"/>
      <c r="AQ56" s="144"/>
      <c r="AR56" s="144"/>
      <c r="AS56" s="144"/>
      <c r="AT56" s="68"/>
      <c r="AU56" s="68"/>
      <c r="AV56" s="68"/>
      <c r="AW56" s="68"/>
      <c r="AX56" s="68"/>
      <c r="AY56" s="68"/>
      <c r="AZ56" s="144"/>
      <c r="BA56" s="144"/>
      <c r="BB56" s="144"/>
      <c r="BC56" s="144"/>
      <c r="BD56" s="159"/>
      <c r="BE56" s="159"/>
      <c r="BF56" s="139"/>
      <c r="BG56" s="139"/>
      <c r="BH56" s="139"/>
      <c r="BI56" s="139"/>
      <c r="BJ56" s="139"/>
      <c r="BK56" s="139"/>
      <c r="BL56" s="159"/>
      <c r="BM56" s="159"/>
      <c r="BN56" s="159"/>
      <c r="BO56" s="159"/>
      <c r="BP56" s="159"/>
      <c r="BQ56" s="159"/>
      <c r="BR56" s="139"/>
      <c r="BS56" s="139"/>
      <c r="BT56" s="139"/>
      <c r="BU56" s="139"/>
      <c r="BV56" s="139"/>
      <c r="BW56" s="139"/>
      <c r="BX56" s="159"/>
      <c r="BY56" s="159"/>
      <c r="BZ56" s="159"/>
      <c r="CA56" s="159"/>
      <c r="CB56" s="159"/>
      <c r="CC56" s="165"/>
      <c r="CD56" s="139"/>
      <c r="CE56" s="139"/>
      <c r="CF56" s="139"/>
      <c r="CG56" s="139"/>
      <c r="CH56" s="139"/>
      <c r="CI56" s="139"/>
      <c r="CJ56" s="159"/>
      <c r="CK56" s="159"/>
      <c r="CL56" s="159"/>
      <c r="CM56" s="159"/>
      <c r="CN56" s="159"/>
      <c r="CO56" s="159"/>
      <c r="CP56" s="139"/>
      <c r="CQ56" s="139"/>
      <c r="CR56" s="139"/>
      <c r="CS56" s="139"/>
      <c r="CT56" s="139"/>
      <c r="CU56" s="139"/>
      <c r="CV56" s="159"/>
      <c r="CW56" s="159"/>
      <c r="CX56" s="159"/>
      <c r="CY56" s="159"/>
      <c r="CZ56" s="159"/>
      <c r="DA56" s="159"/>
      <c r="DB56" s="139"/>
      <c r="DC56" s="139"/>
      <c r="DD56" s="139"/>
      <c r="DE56" s="139"/>
      <c r="DF56" s="139"/>
      <c r="DG56" s="139"/>
      <c r="DH56" s="159"/>
      <c r="DI56" s="159"/>
      <c r="DJ56" s="159"/>
      <c r="DK56" s="159"/>
      <c r="DL56" s="159"/>
      <c r="DM56" s="159"/>
      <c r="DN56" s="139"/>
      <c r="DO56" s="139"/>
      <c r="DP56" s="139"/>
      <c r="DQ56" s="139"/>
      <c r="DR56" s="139"/>
      <c r="DS56" s="139"/>
      <c r="DT56" s="159"/>
      <c r="DU56" s="159"/>
      <c r="DV56" s="159"/>
      <c r="DW56" s="159"/>
      <c r="DX56" s="159"/>
      <c r="DY56" s="159"/>
      <c r="DZ56" s="139"/>
      <c r="EA56" s="139"/>
      <c r="EB56" s="139"/>
      <c r="EC56" s="139"/>
      <c r="ED56" s="139"/>
      <c r="EE56" s="139"/>
      <c r="EF56" s="159"/>
      <c r="EG56" s="159"/>
      <c r="EH56" s="159"/>
      <c r="EI56" s="159"/>
      <c r="EJ56" s="159"/>
      <c r="EK56" s="159"/>
      <c r="EL56" s="139"/>
      <c r="EM56" s="139"/>
      <c r="EN56" s="139"/>
      <c r="EO56" s="139"/>
      <c r="EP56" s="139"/>
      <c r="EQ56" s="139"/>
      <c r="ER56" s="159"/>
      <c r="ES56" s="159"/>
      <c r="ET56" s="159"/>
      <c r="EU56" s="159"/>
      <c r="EV56" s="159"/>
      <c r="EW56" s="159"/>
      <c r="EX56" s="139"/>
      <c r="EY56" s="139"/>
      <c r="EZ56" s="139"/>
      <c r="FA56" s="139"/>
      <c r="FB56" s="139"/>
      <c r="FC56" s="139"/>
      <c r="FD56" s="159"/>
      <c r="FE56" s="159"/>
      <c r="FF56" s="159"/>
      <c r="FG56" s="159"/>
      <c r="FH56" s="159"/>
      <c r="FI56" s="159"/>
      <c r="FJ56" s="139"/>
      <c r="FK56" s="139"/>
      <c r="FL56" s="139"/>
      <c r="FM56" s="139"/>
      <c r="FN56" s="139"/>
      <c r="FO56" s="139"/>
      <c r="FP56" s="159"/>
      <c r="FQ56" s="159"/>
      <c r="FR56" s="159"/>
      <c r="FS56" s="159"/>
      <c r="FT56" s="159"/>
      <c r="FU56" s="159"/>
      <c r="FV56" s="139"/>
      <c r="FW56" s="139"/>
      <c r="FX56" s="139"/>
      <c r="FY56" s="139"/>
      <c r="FZ56" s="139"/>
      <c r="GA56" s="139"/>
      <c r="GB56" s="159"/>
      <c r="GC56" s="159"/>
      <c r="GD56" s="159"/>
      <c r="GE56" s="159"/>
      <c r="GF56" s="159"/>
      <c r="GG56" s="159"/>
      <c r="GH56" s="139"/>
      <c r="GI56" s="139"/>
      <c r="GJ56" s="139"/>
      <c r="GK56" s="139"/>
      <c r="GL56" s="139"/>
      <c r="GM56" s="139"/>
      <c r="GN56" s="159"/>
      <c r="GO56" s="159"/>
      <c r="GP56" s="159"/>
      <c r="GQ56" s="159"/>
      <c r="GR56" s="159"/>
      <c r="GS56" s="159"/>
      <c r="GT56" s="139"/>
      <c r="GU56" s="139"/>
      <c r="GV56" s="139"/>
      <c r="GW56" s="139"/>
      <c r="GX56" s="139"/>
      <c r="GY56" s="139"/>
      <c r="GZ56" s="159"/>
      <c r="HA56" s="159"/>
      <c r="HB56" s="159"/>
      <c r="HC56" s="159"/>
      <c r="HD56" s="159"/>
      <c r="HE56" s="159"/>
      <c r="HF56" s="139"/>
      <c r="HG56" s="139"/>
      <c r="HH56" s="139"/>
      <c r="HI56" s="139"/>
      <c r="HJ56" s="139"/>
      <c r="HK56" s="139"/>
      <c r="HL56" s="159"/>
      <c r="HM56" s="159"/>
      <c r="HN56" s="159"/>
      <c r="HO56" s="159"/>
      <c r="HP56" s="159"/>
      <c r="HQ56" s="159"/>
      <c r="HR56" s="139"/>
      <c r="HS56" s="139"/>
      <c r="HT56" s="139"/>
      <c r="HU56" s="139"/>
      <c r="HV56" s="139"/>
      <c r="HW56" s="139"/>
      <c r="HX56" s="159"/>
      <c r="HY56" s="159"/>
      <c r="HZ56" s="159"/>
      <c r="IA56" s="159"/>
      <c r="IB56" s="159"/>
      <c r="IC56" s="159"/>
      <c r="ID56" s="139"/>
      <c r="IE56" s="139"/>
      <c r="IF56" s="139"/>
      <c r="IG56" s="139"/>
      <c r="IH56" s="139"/>
      <c r="II56" s="139"/>
      <c r="IJ56" s="159"/>
      <c r="IK56" s="159"/>
      <c r="IL56" s="159"/>
      <c r="IM56" s="159"/>
      <c r="IN56" s="159"/>
      <c r="IO56" s="165"/>
      <c r="IV56" s="62"/>
    </row>
    <row r="57" spans="1:256" ht="12.75" customHeight="1" hidden="1">
      <c r="A57" s="100"/>
      <c r="B57" s="75"/>
      <c r="C57" s="149">
        <f t="shared" si="16"/>
        <v>0</v>
      </c>
      <c r="J57" s="101"/>
      <c r="K57" s="68"/>
      <c r="L57" s="68"/>
      <c r="M57" s="68"/>
      <c r="N57" s="68"/>
      <c r="O57" s="68"/>
      <c r="P57" s="144"/>
      <c r="Q57" s="144"/>
      <c r="R57" s="144"/>
      <c r="S57" s="144"/>
      <c r="T57" s="144"/>
      <c r="U57" s="144"/>
      <c r="V57" s="68"/>
      <c r="W57" s="68"/>
      <c r="X57" s="68"/>
      <c r="Y57" s="68"/>
      <c r="Z57" s="68"/>
      <c r="AA57" s="68"/>
      <c r="AB57" s="144"/>
      <c r="AC57" s="144"/>
      <c r="AD57" s="144"/>
      <c r="AE57" s="144"/>
      <c r="AF57" s="144"/>
      <c r="AG57" s="144"/>
      <c r="AH57" s="68"/>
      <c r="AI57" s="68"/>
      <c r="AJ57" s="68"/>
      <c r="AK57" s="68"/>
      <c r="AL57" s="68"/>
      <c r="AM57" s="68"/>
      <c r="AN57" s="144"/>
      <c r="AO57" s="144"/>
      <c r="AP57" s="144"/>
      <c r="AQ57" s="144"/>
      <c r="AR57" s="144"/>
      <c r="AS57" s="144"/>
      <c r="AT57" s="68"/>
      <c r="AU57" s="68"/>
      <c r="AV57" s="68"/>
      <c r="AW57" s="68"/>
      <c r="AX57" s="68"/>
      <c r="AY57" s="68"/>
      <c r="AZ57" s="144"/>
      <c r="BA57" s="144"/>
      <c r="BB57" s="144"/>
      <c r="BC57" s="144"/>
      <c r="BD57" s="159"/>
      <c r="BE57" s="159"/>
      <c r="BF57" s="139"/>
      <c r="BG57" s="139"/>
      <c r="BH57" s="139"/>
      <c r="BI57" s="139"/>
      <c r="BJ57" s="139"/>
      <c r="BK57" s="139"/>
      <c r="BL57" s="159"/>
      <c r="BM57" s="159"/>
      <c r="BN57" s="159"/>
      <c r="BO57" s="159"/>
      <c r="BP57" s="159"/>
      <c r="BQ57" s="159"/>
      <c r="BR57" s="139"/>
      <c r="BS57" s="139"/>
      <c r="BT57" s="139"/>
      <c r="BU57" s="139"/>
      <c r="BV57" s="139"/>
      <c r="BW57" s="139"/>
      <c r="BX57" s="159"/>
      <c r="BY57" s="159"/>
      <c r="BZ57" s="159"/>
      <c r="CA57" s="159"/>
      <c r="CB57" s="159"/>
      <c r="CC57" s="165"/>
      <c r="CD57" s="139"/>
      <c r="CE57" s="139"/>
      <c r="CF57" s="139"/>
      <c r="CG57" s="139"/>
      <c r="CH57" s="139"/>
      <c r="CI57" s="139"/>
      <c r="CJ57" s="159"/>
      <c r="CK57" s="159"/>
      <c r="CL57" s="159"/>
      <c r="CM57" s="159"/>
      <c r="CN57" s="159"/>
      <c r="CO57" s="159"/>
      <c r="CP57" s="139"/>
      <c r="CQ57" s="139"/>
      <c r="CR57" s="139"/>
      <c r="CS57" s="139"/>
      <c r="CT57" s="139"/>
      <c r="CU57" s="139"/>
      <c r="CV57" s="159"/>
      <c r="CW57" s="159"/>
      <c r="CX57" s="159"/>
      <c r="CY57" s="159"/>
      <c r="CZ57" s="159"/>
      <c r="DA57" s="159"/>
      <c r="DB57" s="139"/>
      <c r="DC57" s="139"/>
      <c r="DD57" s="139"/>
      <c r="DE57" s="139"/>
      <c r="DF57" s="139"/>
      <c r="DG57" s="139"/>
      <c r="DH57" s="159"/>
      <c r="DI57" s="159"/>
      <c r="DJ57" s="159"/>
      <c r="DK57" s="159"/>
      <c r="DL57" s="159"/>
      <c r="DM57" s="159"/>
      <c r="DN57" s="139"/>
      <c r="DO57" s="139"/>
      <c r="DP57" s="139"/>
      <c r="DQ57" s="139"/>
      <c r="DR57" s="139"/>
      <c r="DS57" s="139"/>
      <c r="DT57" s="159"/>
      <c r="DU57" s="159"/>
      <c r="DV57" s="159"/>
      <c r="DW57" s="159"/>
      <c r="DX57" s="159"/>
      <c r="DY57" s="159"/>
      <c r="DZ57" s="139"/>
      <c r="EA57" s="139"/>
      <c r="EB57" s="139"/>
      <c r="EC57" s="139"/>
      <c r="ED57" s="139"/>
      <c r="EE57" s="139"/>
      <c r="EF57" s="159"/>
      <c r="EG57" s="159"/>
      <c r="EH57" s="159"/>
      <c r="EI57" s="159"/>
      <c r="EJ57" s="159"/>
      <c r="EK57" s="159"/>
      <c r="EL57" s="139"/>
      <c r="EM57" s="139"/>
      <c r="EN57" s="139"/>
      <c r="EO57" s="139"/>
      <c r="EP57" s="139"/>
      <c r="EQ57" s="139"/>
      <c r="ER57" s="159"/>
      <c r="ES57" s="159"/>
      <c r="ET57" s="159"/>
      <c r="EU57" s="159"/>
      <c r="EV57" s="159"/>
      <c r="EW57" s="159"/>
      <c r="EX57" s="139"/>
      <c r="EY57" s="139"/>
      <c r="EZ57" s="139"/>
      <c r="FA57" s="139"/>
      <c r="FB57" s="139"/>
      <c r="FC57" s="139"/>
      <c r="FD57" s="159"/>
      <c r="FE57" s="159"/>
      <c r="FF57" s="159"/>
      <c r="FG57" s="159"/>
      <c r="FH57" s="159"/>
      <c r="FI57" s="159"/>
      <c r="FJ57" s="139"/>
      <c r="FK57" s="139"/>
      <c r="FL57" s="139"/>
      <c r="FM57" s="139"/>
      <c r="FN57" s="139"/>
      <c r="FO57" s="139"/>
      <c r="FP57" s="159"/>
      <c r="FQ57" s="159"/>
      <c r="FR57" s="159"/>
      <c r="FS57" s="159"/>
      <c r="FT57" s="159"/>
      <c r="FU57" s="159"/>
      <c r="FV57" s="139"/>
      <c r="FW57" s="139"/>
      <c r="FX57" s="139"/>
      <c r="FY57" s="139"/>
      <c r="FZ57" s="139"/>
      <c r="GA57" s="139"/>
      <c r="GB57" s="159"/>
      <c r="GC57" s="159"/>
      <c r="GD57" s="159"/>
      <c r="GE57" s="159"/>
      <c r="GF57" s="159"/>
      <c r="GG57" s="159"/>
      <c r="GH57" s="139"/>
      <c r="GI57" s="139"/>
      <c r="GJ57" s="139"/>
      <c r="GK57" s="139"/>
      <c r="GL57" s="139"/>
      <c r="GM57" s="139"/>
      <c r="GN57" s="159"/>
      <c r="GO57" s="159"/>
      <c r="GP57" s="159"/>
      <c r="GQ57" s="159"/>
      <c r="GR57" s="159"/>
      <c r="GS57" s="159"/>
      <c r="GT57" s="139"/>
      <c r="GU57" s="139"/>
      <c r="GV57" s="139"/>
      <c r="GW57" s="139"/>
      <c r="GX57" s="139"/>
      <c r="GY57" s="139"/>
      <c r="GZ57" s="159"/>
      <c r="HA57" s="159"/>
      <c r="HB57" s="159"/>
      <c r="HC57" s="159"/>
      <c r="HD57" s="159"/>
      <c r="HE57" s="159"/>
      <c r="HF57" s="139"/>
      <c r="HG57" s="139"/>
      <c r="HH57" s="139"/>
      <c r="HI57" s="139"/>
      <c r="HJ57" s="139"/>
      <c r="HK57" s="139"/>
      <c r="HL57" s="159"/>
      <c r="HM57" s="159"/>
      <c r="HN57" s="159"/>
      <c r="HO57" s="159"/>
      <c r="HP57" s="159"/>
      <c r="HQ57" s="159"/>
      <c r="HR57" s="139"/>
      <c r="HS57" s="139"/>
      <c r="HT57" s="139"/>
      <c r="HU57" s="139"/>
      <c r="HV57" s="139"/>
      <c r="HW57" s="139"/>
      <c r="HX57" s="159"/>
      <c r="HY57" s="159"/>
      <c r="HZ57" s="159"/>
      <c r="IA57" s="159"/>
      <c r="IB57" s="159"/>
      <c r="IC57" s="159"/>
      <c r="ID57" s="139"/>
      <c r="IE57" s="139"/>
      <c r="IF57" s="139"/>
      <c r="IG57" s="139"/>
      <c r="IH57" s="139"/>
      <c r="II57" s="139"/>
      <c r="IJ57" s="159"/>
      <c r="IK57" s="159"/>
      <c r="IL57" s="159"/>
      <c r="IM57" s="159"/>
      <c r="IN57" s="159"/>
      <c r="IO57" s="165"/>
      <c r="IV57" s="62"/>
    </row>
    <row r="58" spans="1:256" ht="12.75" customHeight="1" hidden="1">
      <c r="A58" s="76"/>
      <c r="B58" s="75" t="s">
        <v>68</v>
      </c>
      <c r="C58" s="149">
        <f t="shared" si="16"/>
        <v>0</v>
      </c>
      <c r="J58" s="101"/>
      <c r="K58" s="68"/>
      <c r="L58" s="68"/>
      <c r="M58" s="68"/>
      <c r="N58" s="68"/>
      <c r="O58" s="68"/>
      <c r="P58" s="144"/>
      <c r="Q58" s="144"/>
      <c r="R58" s="144"/>
      <c r="S58" s="144"/>
      <c r="T58" s="144"/>
      <c r="U58" s="144"/>
      <c r="V58" s="68"/>
      <c r="W58" s="68"/>
      <c r="X58" s="68"/>
      <c r="Y58" s="68"/>
      <c r="Z58" s="68"/>
      <c r="AA58" s="68"/>
      <c r="AB58" s="144"/>
      <c r="AC58" s="144"/>
      <c r="AD58" s="144"/>
      <c r="AE58" s="144"/>
      <c r="AF58" s="144"/>
      <c r="AG58" s="144"/>
      <c r="AH58" s="68"/>
      <c r="AI58" s="68"/>
      <c r="AJ58" s="68"/>
      <c r="AK58" s="68"/>
      <c r="AL58" s="68"/>
      <c r="AM58" s="68"/>
      <c r="AN58" s="144"/>
      <c r="AO58" s="144"/>
      <c r="AP58" s="144"/>
      <c r="AQ58" s="144"/>
      <c r="AR58" s="144"/>
      <c r="AS58" s="144"/>
      <c r="AT58" s="68"/>
      <c r="AU58" s="68"/>
      <c r="AV58" s="68"/>
      <c r="AW58" s="68"/>
      <c r="AX58" s="68"/>
      <c r="AY58" s="68"/>
      <c r="AZ58" s="144"/>
      <c r="BA58" s="144"/>
      <c r="BB58" s="144"/>
      <c r="BC58" s="144"/>
      <c r="BD58" s="159"/>
      <c r="BE58" s="159"/>
      <c r="BF58" s="139"/>
      <c r="BG58" s="139"/>
      <c r="BH58" s="139"/>
      <c r="BI58" s="139"/>
      <c r="BJ58" s="139"/>
      <c r="BK58" s="139"/>
      <c r="BL58" s="159"/>
      <c r="BM58" s="159"/>
      <c r="BN58" s="159"/>
      <c r="BO58" s="159"/>
      <c r="BP58" s="159"/>
      <c r="BQ58" s="159"/>
      <c r="BR58" s="139"/>
      <c r="BS58" s="139"/>
      <c r="BT58" s="139"/>
      <c r="BU58" s="139"/>
      <c r="BV58" s="139"/>
      <c r="BW58" s="139"/>
      <c r="BX58" s="159"/>
      <c r="BY58" s="159"/>
      <c r="BZ58" s="159"/>
      <c r="CA58" s="159"/>
      <c r="CB58" s="159"/>
      <c r="CC58" s="165"/>
      <c r="CD58" s="139"/>
      <c r="CE58" s="139"/>
      <c r="CF58" s="139"/>
      <c r="CG58" s="139"/>
      <c r="CH58" s="139"/>
      <c r="CI58" s="139"/>
      <c r="CJ58" s="159"/>
      <c r="CK58" s="159"/>
      <c r="CL58" s="159"/>
      <c r="CM58" s="159"/>
      <c r="CN58" s="159"/>
      <c r="CO58" s="159"/>
      <c r="CP58" s="139"/>
      <c r="CQ58" s="139"/>
      <c r="CR58" s="139"/>
      <c r="CS58" s="139"/>
      <c r="CT58" s="139"/>
      <c r="CU58" s="139"/>
      <c r="CV58" s="159"/>
      <c r="CW58" s="159"/>
      <c r="CX58" s="159"/>
      <c r="CY58" s="159"/>
      <c r="CZ58" s="159"/>
      <c r="DA58" s="159"/>
      <c r="DB58" s="139"/>
      <c r="DC58" s="139"/>
      <c r="DD58" s="139"/>
      <c r="DE58" s="139"/>
      <c r="DF58" s="139"/>
      <c r="DG58" s="139"/>
      <c r="DH58" s="159"/>
      <c r="DI58" s="159"/>
      <c r="DJ58" s="159"/>
      <c r="DK58" s="159"/>
      <c r="DL58" s="159"/>
      <c r="DM58" s="159"/>
      <c r="DN58" s="139"/>
      <c r="DO58" s="139"/>
      <c r="DP58" s="139"/>
      <c r="DQ58" s="139"/>
      <c r="DR58" s="139"/>
      <c r="DS58" s="139"/>
      <c r="DT58" s="159"/>
      <c r="DU58" s="159"/>
      <c r="DV58" s="159"/>
      <c r="DW58" s="159"/>
      <c r="DX58" s="159"/>
      <c r="DY58" s="159"/>
      <c r="DZ58" s="139"/>
      <c r="EA58" s="139"/>
      <c r="EB58" s="139"/>
      <c r="EC58" s="139"/>
      <c r="ED58" s="139"/>
      <c r="EE58" s="139"/>
      <c r="EF58" s="159"/>
      <c r="EG58" s="159"/>
      <c r="EH58" s="159"/>
      <c r="EI58" s="159"/>
      <c r="EJ58" s="159"/>
      <c r="EK58" s="159"/>
      <c r="EL58" s="139"/>
      <c r="EM58" s="139"/>
      <c r="EN58" s="139"/>
      <c r="EO58" s="139"/>
      <c r="EP58" s="139"/>
      <c r="EQ58" s="139"/>
      <c r="ER58" s="159"/>
      <c r="ES58" s="159"/>
      <c r="ET58" s="159"/>
      <c r="EU58" s="159"/>
      <c r="EV58" s="159"/>
      <c r="EW58" s="159"/>
      <c r="EX58" s="139"/>
      <c r="EY58" s="139"/>
      <c r="EZ58" s="139"/>
      <c r="FA58" s="139"/>
      <c r="FB58" s="139"/>
      <c r="FC58" s="139"/>
      <c r="FD58" s="159"/>
      <c r="FE58" s="159"/>
      <c r="FF58" s="159"/>
      <c r="FG58" s="159"/>
      <c r="FH58" s="159"/>
      <c r="FI58" s="159"/>
      <c r="FJ58" s="139"/>
      <c r="FK58" s="139"/>
      <c r="FL58" s="139"/>
      <c r="FM58" s="139"/>
      <c r="FN58" s="139"/>
      <c r="FO58" s="139"/>
      <c r="FP58" s="159"/>
      <c r="FQ58" s="159"/>
      <c r="FR58" s="159"/>
      <c r="FS58" s="159"/>
      <c r="FT58" s="159"/>
      <c r="FU58" s="159"/>
      <c r="FV58" s="139"/>
      <c r="FW58" s="139"/>
      <c r="FX58" s="139"/>
      <c r="FY58" s="139"/>
      <c r="FZ58" s="139"/>
      <c r="GA58" s="139"/>
      <c r="GB58" s="159"/>
      <c r="GC58" s="159"/>
      <c r="GD58" s="159"/>
      <c r="GE58" s="159"/>
      <c r="GF58" s="159"/>
      <c r="GG58" s="159"/>
      <c r="GH58" s="139"/>
      <c r="GI58" s="139"/>
      <c r="GJ58" s="139"/>
      <c r="GK58" s="139"/>
      <c r="GL58" s="139"/>
      <c r="GM58" s="139"/>
      <c r="GN58" s="159"/>
      <c r="GO58" s="159"/>
      <c r="GP58" s="159"/>
      <c r="GQ58" s="159"/>
      <c r="GR58" s="159"/>
      <c r="GS58" s="159"/>
      <c r="GT58" s="139"/>
      <c r="GU58" s="139"/>
      <c r="GV58" s="139"/>
      <c r="GW58" s="139"/>
      <c r="GX58" s="139"/>
      <c r="GY58" s="139"/>
      <c r="GZ58" s="159"/>
      <c r="HA58" s="159"/>
      <c r="HB58" s="159"/>
      <c r="HC58" s="159"/>
      <c r="HD58" s="159"/>
      <c r="HE58" s="159"/>
      <c r="HF58" s="139"/>
      <c r="HG58" s="139"/>
      <c r="HH58" s="139"/>
      <c r="HI58" s="139"/>
      <c r="HJ58" s="139"/>
      <c r="HK58" s="139"/>
      <c r="HL58" s="159"/>
      <c r="HM58" s="159"/>
      <c r="HN58" s="159"/>
      <c r="HO58" s="159"/>
      <c r="HP58" s="159"/>
      <c r="HQ58" s="159"/>
      <c r="HR58" s="139"/>
      <c r="HS58" s="139"/>
      <c r="HT58" s="139"/>
      <c r="HU58" s="139"/>
      <c r="HV58" s="139"/>
      <c r="HW58" s="139"/>
      <c r="HX58" s="159"/>
      <c r="HY58" s="159"/>
      <c r="HZ58" s="159"/>
      <c r="IA58" s="159"/>
      <c r="IB58" s="159"/>
      <c r="IC58" s="159"/>
      <c r="ID58" s="139"/>
      <c r="IE58" s="139"/>
      <c r="IF58" s="139"/>
      <c r="IG58" s="139"/>
      <c r="IH58" s="139"/>
      <c r="II58" s="139"/>
      <c r="IJ58" s="159"/>
      <c r="IK58" s="159"/>
      <c r="IL58" s="159"/>
      <c r="IM58" s="159"/>
      <c r="IN58" s="159"/>
      <c r="IO58" s="165"/>
      <c r="IV58" s="62"/>
    </row>
    <row r="59" spans="1:256" ht="12.75" customHeight="1" hidden="1">
      <c r="A59" s="100"/>
      <c r="B59" s="75" t="s">
        <v>69</v>
      </c>
      <c r="C59" s="149">
        <f t="shared" si="16"/>
        <v>0</v>
      </c>
      <c r="J59" s="101"/>
      <c r="K59" s="68"/>
      <c r="L59" s="68"/>
      <c r="M59" s="68"/>
      <c r="N59" s="68"/>
      <c r="O59" s="68"/>
      <c r="P59" s="144"/>
      <c r="Q59" s="144"/>
      <c r="R59" s="144"/>
      <c r="S59" s="144"/>
      <c r="T59" s="144"/>
      <c r="U59" s="144"/>
      <c r="V59" s="68"/>
      <c r="W59" s="68"/>
      <c r="X59" s="68"/>
      <c r="Y59" s="68"/>
      <c r="Z59" s="68"/>
      <c r="AA59" s="68"/>
      <c r="AB59" s="144"/>
      <c r="AC59" s="144"/>
      <c r="AD59" s="144"/>
      <c r="AE59" s="144"/>
      <c r="AF59" s="144"/>
      <c r="AG59" s="144"/>
      <c r="AH59" s="68"/>
      <c r="AI59" s="68"/>
      <c r="AJ59" s="68"/>
      <c r="AK59" s="68"/>
      <c r="AL59" s="68"/>
      <c r="AM59" s="68"/>
      <c r="AN59" s="144"/>
      <c r="AO59" s="144"/>
      <c r="AP59" s="144"/>
      <c r="AQ59" s="144"/>
      <c r="AR59" s="144"/>
      <c r="AS59" s="144"/>
      <c r="AT59" s="68"/>
      <c r="AU59" s="68"/>
      <c r="AV59" s="68"/>
      <c r="AW59" s="68"/>
      <c r="AX59" s="68"/>
      <c r="AY59" s="68"/>
      <c r="AZ59" s="144"/>
      <c r="BA59" s="144"/>
      <c r="BB59" s="144"/>
      <c r="BC59" s="144"/>
      <c r="BD59" s="159"/>
      <c r="BE59" s="160"/>
      <c r="BF59" s="9"/>
      <c r="BG59" s="9"/>
      <c r="BH59" s="9"/>
      <c r="BI59" s="9"/>
      <c r="BJ59" s="9"/>
      <c r="BK59" s="9"/>
      <c r="BL59" s="160"/>
      <c r="BM59" s="160"/>
      <c r="BN59" s="160"/>
      <c r="BO59" s="160"/>
      <c r="BP59" s="160"/>
      <c r="BQ59" s="160"/>
      <c r="BR59" s="9"/>
      <c r="BS59" s="9"/>
      <c r="BT59" s="9"/>
      <c r="BU59" s="9"/>
      <c r="BV59" s="9"/>
      <c r="BW59" s="9"/>
      <c r="BX59" s="160"/>
      <c r="BY59" s="160"/>
      <c r="BZ59" s="160"/>
      <c r="CA59" s="160"/>
      <c r="CB59" s="160"/>
      <c r="CC59" s="164"/>
      <c r="CD59" s="9"/>
      <c r="CE59" s="9"/>
      <c r="CF59" s="9"/>
      <c r="CG59" s="9"/>
      <c r="CH59" s="9"/>
      <c r="CI59" s="9"/>
      <c r="CJ59" s="160"/>
      <c r="CK59" s="160"/>
      <c r="CL59" s="160"/>
      <c r="CM59" s="160"/>
      <c r="CN59" s="160"/>
      <c r="CO59" s="160"/>
      <c r="CP59" s="9"/>
      <c r="CQ59" s="9"/>
      <c r="CR59" s="9"/>
      <c r="CS59" s="9"/>
      <c r="CT59" s="9"/>
      <c r="CU59" s="9"/>
      <c r="CV59" s="160"/>
      <c r="CW59" s="160"/>
      <c r="CX59" s="160"/>
      <c r="CY59" s="160"/>
      <c r="CZ59" s="160"/>
      <c r="DA59" s="160"/>
      <c r="DB59" s="9"/>
      <c r="DC59" s="9"/>
      <c r="DD59" s="9"/>
      <c r="DE59" s="9"/>
      <c r="DF59" s="9"/>
      <c r="DG59" s="9"/>
      <c r="DH59" s="160"/>
      <c r="DI59" s="160"/>
      <c r="DJ59" s="160"/>
      <c r="DK59" s="160"/>
      <c r="DL59" s="160"/>
      <c r="DM59" s="160"/>
      <c r="DN59" s="9"/>
      <c r="DO59" s="9"/>
      <c r="DP59" s="9"/>
      <c r="DQ59" s="9"/>
      <c r="DR59" s="9"/>
      <c r="DS59" s="9"/>
      <c r="DT59" s="160"/>
      <c r="DU59" s="160"/>
      <c r="DV59" s="160"/>
      <c r="DW59" s="160"/>
      <c r="DX59" s="160"/>
      <c r="DY59" s="160"/>
      <c r="DZ59" s="9"/>
      <c r="EA59" s="9"/>
      <c r="EB59" s="9"/>
      <c r="EC59" s="9"/>
      <c r="ED59" s="9"/>
      <c r="EE59" s="9"/>
      <c r="EF59" s="160"/>
      <c r="EG59" s="160"/>
      <c r="EH59" s="160"/>
      <c r="EI59" s="160"/>
      <c r="EJ59" s="160"/>
      <c r="EK59" s="160"/>
      <c r="EL59" s="9"/>
      <c r="EM59" s="9"/>
      <c r="EN59" s="9"/>
      <c r="EO59" s="9"/>
      <c r="EP59" s="9"/>
      <c r="EQ59" s="9"/>
      <c r="ER59" s="160"/>
      <c r="ES59" s="160"/>
      <c r="ET59" s="160"/>
      <c r="EU59" s="160"/>
      <c r="EV59" s="160"/>
      <c r="EW59" s="160"/>
      <c r="EX59" s="9"/>
      <c r="EY59" s="9"/>
      <c r="EZ59" s="9"/>
      <c r="FA59" s="9"/>
      <c r="FB59" s="9"/>
      <c r="FC59" s="9"/>
      <c r="FD59" s="160"/>
      <c r="FE59" s="160"/>
      <c r="FF59" s="160"/>
      <c r="FG59" s="160"/>
      <c r="FH59" s="160"/>
      <c r="FI59" s="160"/>
      <c r="FJ59" s="9"/>
      <c r="FK59" s="9"/>
      <c r="FL59" s="9"/>
      <c r="FM59" s="9"/>
      <c r="FN59" s="9"/>
      <c r="FO59" s="9"/>
      <c r="FP59" s="160"/>
      <c r="FQ59" s="160"/>
      <c r="FR59" s="160"/>
      <c r="FS59" s="160"/>
      <c r="FT59" s="160"/>
      <c r="FU59" s="160"/>
      <c r="FV59" s="9"/>
      <c r="FW59" s="9"/>
      <c r="FX59" s="9"/>
      <c r="FY59" s="9"/>
      <c r="FZ59" s="9"/>
      <c r="GA59" s="9"/>
      <c r="GB59" s="160"/>
      <c r="GC59" s="160"/>
      <c r="GD59" s="160"/>
      <c r="GE59" s="160"/>
      <c r="GF59" s="160"/>
      <c r="GG59" s="160"/>
      <c r="GH59" s="9"/>
      <c r="GI59" s="9"/>
      <c r="GJ59" s="9"/>
      <c r="GK59" s="9"/>
      <c r="GL59" s="9"/>
      <c r="GM59" s="9"/>
      <c r="GN59" s="160"/>
      <c r="GO59" s="160"/>
      <c r="GP59" s="160"/>
      <c r="GQ59" s="160"/>
      <c r="GR59" s="160"/>
      <c r="GS59" s="160"/>
      <c r="GT59" s="9"/>
      <c r="GU59" s="9"/>
      <c r="GV59" s="9"/>
      <c r="GW59" s="9"/>
      <c r="GX59" s="9"/>
      <c r="GY59" s="9"/>
      <c r="GZ59" s="160"/>
      <c r="HA59" s="160"/>
      <c r="HB59" s="160"/>
      <c r="HC59" s="160"/>
      <c r="HD59" s="160"/>
      <c r="HE59" s="160"/>
      <c r="HF59" s="9"/>
      <c r="HG59" s="9"/>
      <c r="HH59" s="9"/>
      <c r="HI59" s="9"/>
      <c r="HJ59" s="9"/>
      <c r="HK59" s="9"/>
      <c r="HL59" s="160"/>
      <c r="HM59" s="160"/>
      <c r="HN59" s="160"/>
      <c r="HO59" s="160"/>
      <c r="HP59" s="160"/>
      <c r="HQ59" s="160"/>
      <c r="HR59" s="9"/>
      <c r="HS59" s="9"/>
      <c r="HT59" s="9"/>
      <c r="HU59" s="9"/>
      <c r="HV59" s="9"/>
      <c r="HW59" s="9"/>
      <c r="HX59" s="160"/>
      <c r="HY59" s="160"/>
      <c r="HZ59" s="160"/>
      <c r="IA59" s="160"/>
      <c r="IB59" s="160"/>
      <c r="IC59" s="160"/>
      <c r="ID59" s="9"/>
      <c r="IE59" s="9"/>
      <c r="IF59" s="9"/>
      <c r="IG59" s="9"/>
      <c r="IH59" s="9"/>
      <c r="II59" s="9"/>
      <c r="IJ59" s="160"/>
      <c r="IK59" s="160"/>
      <c r="IL59" s="160"/>
      <c r="IM59" s="160"/>
      <c r="IN59" s="160"/>
      <c r="IO59" s="164"/>
      <c r="IP59" s="13"/>
      <c r="IQ59" s="13"/>
      <c r="IR59" s="13"/>
      <c r="IS59" s="13"/>
      <c r="IT59" s="13"/>
      <c r="IU59" s="13"/>
      <c r="IV59" s="62"/>
    </row>
    <row r="60" spans="1:256" ht="12.75" customHeight="1" hidden="1">
      <c r="A60" s="100"/>
      <c r="B60" s="75" t="s">
        <v>70</v>
      </c>
      <c r="C60" s="149">
        <f t="shared" si="16"/>
        <v>0</v>
      </c>
      <c r="J60" s="101"/>
      <c r="K60" s="68"/>
      <c r="L60" s="68"/>
      <c r="M60" s="68"/>
      <c r="N60" s="68"/>
      <c r="O60" s="68"/>
      <c r="P60" s="144"/>
      <c r="Q60" s="144"/>
      <c r="R60" s="144"/>
      <c r="S60" s="144"/>
      <c r="T60" s="144"/>
      <c r="U60" s="144"/>
      <c r="V60" s="68"/>
      <c r="W60" s="68"/>
      <c r="X60" s="68"/>
      <c r="Y60" s="68"/>
      <c r="Z60" s="68"/>
      <c r="AA60" s="68"/>
      <c r="AB60" s="144"/>
      <c r="AC60" s="144"/>
      <c r="AD60" s="144"/>
      <c r="AE60" s="144"/>
      <c r="AF60" s="144"/>
      <c r="AG60" s="144"/>
      <c r="AH60" s="68"/>
      <c r="AI60" s="68"/>
      <c r="AJ60" s="68"/>
      <c r="AK60" s="68"/>
      <c r="AL60" s="68"/>
      <c r="AM60" s="68"/>
      <c r="AN60" s="144"/>
      <c r="AO60" s="144"/>
      <c r="AP60" s="144"/>
      <c r="AQ60" s="144"/>
      <c r="AR60" s="144"/>
      <c r="AS60" s="144"/>
      <c r="AT60" s="68"/>
      <c r="AU60" s="68"/>
      <c r="AV60" s="68"/>
      <c r="AW60" s="68"/>
      <c r="AX60" s="68"/>
      <c r="AY60" s="68"/>
      <c r="AZ60" s="144"/>
      <c r="BA60" s="144"/>
      <c r="BB60" s="144"/>
      <c r="BC60" s="144"/>
      <c r="BD60" s="159"/>
      <c r="BE60" s="159"/>
      <c r="BF60" s="139"/>
      <c r="BG60" s="139"/>
      <c r="BH60" s="139"/>
      <c r="BI60" s="139"/>
      <c r="BJ60" s="139"/>
      <c r="BK60" s="139"/>
      <c r="BL60" s="159"/>
      <c r="BM60" s="159"/>
      <c r="BN60" s="159"/>
      <c r="BO60" s="159"/>
      <c r="BP60" s="159"/>
      <c r="BQ60" s="159"/>
      <c r="BR60" s="139"/>
      <c r="BS60" s="139"/>
      <c r="BT60" s="139"/>
      <c r="BU60" s="139"/>
      <c r="BV60" s="139"/>
      <c r="BW60" s="139"/>
      <c r="BX60" s="159"/>
      <c r="BY60" s="159"/>
      <c r="BZ60" s="159"/>
      <c r="CA60" s="159"/>
      <c r="CB60" s="159"/>
      <c r="CC60" s="165"/>
      <c r="CD60" s="139"/>
      <c r="CE60" s="139"/>
      <c r="CF60" s="139"/>
      <c r="CG60" s="139"/>
      <c r="CH60" s="139"/>
      <c r="CI60" s="139"/>
      <c r="CJ60" s="159"/>
      <c r="CK60" s="159"/>
      <c r="CL60" s="159"/>
      <c r="CM60" s="159"/>
      <c r="CN60" s="159"/>
      <c r="CO60" s="159"/>
      <c r="CP60" s="139"/>
      <c r="CQ60" s="139"/>
      <c r="CR60" s="139"/>
      <c r="CS60" s="139"/>
      <c r="CT60" s="139"/>
      <c r="CU60" s="139"/>
      <c r="CV60" s="159"/>
      <c r="CW60" s="159"/>
      <c r="CX60" s="159"/>
      <c r="CY60" s="159"/>
      <c r="CZ60" s="159"/>
      <c r="DA60" s="159"/>
      <c r="DB60" s="139"/>
      <c r="DC60" s="139"/>
      <c r="DD60" s="139"/>
      <c r="DE60" s="139"/>
      <c r="DF60" s="139"/>
      <c r="DG60" s="139"/>
      <c r="DH60" s="159"/>
      <c r="DI60" s="159"/>
      <c r="DJ60" s="159"/>
      <c r="DK60" s="159"/>
      <c r="DL60" s="159"/>
      <c r="DM60" s="159"/>
      <c r="DN60" s="139"/>
      <c r="DO60" s="139"/>
      <c r="DP60" s="139"/>
      <c r="DQ60" s="139"/>
      <c r="DR60" s="139"/>
      <c r="DS60" s="139"/>
      <c r="DT60" s="159"/>
      <c r="DU60" s="159"/>
      <c r="DV60" s="159"/>
      <c r="DW60" s="159"/>
      <c r="DX60" s="159"/>
      <c r="DY60" s="159"/>
      <c r="DZ60" s="139"/>
      <c r="EA60" s="139"/>
      <c r="EB60" s="139"/>
      <c r="EC60" s="139"/>
      <c r="ED60" s="139"/>
      <c r="EE60" s="139"/>
      <c r="EF60" s="159"/>
      <c r="EG60" s="159"/>
      <c r="EH60" s="159"/>
      <c r="EI60" s="159"/>
      <c r="EJ60" s="159"/>
      <c r="EK60" s="159"/>
      <c r="EL60" s="139"/>
      <c r="EM60" s="139"/>
      <c r="EN60" s="139"/>
      <c r="EO60" s="139"/>
      <c r="EP60" s="139"/>
      <c r="EQ60" s="139"/>
      <c r="ER60" s="159"/>
      <c r="ES60" s="159"/>
      <c r="ET60" s="159"/>
      <c r="EU60" s="159"/>
      <c r="EV60" s="159"/>
      <c r="EW60" s="159"/>
      <c r="EX60" s="139"/>
      <c r="EY60" s="139"/>
      <c r="EZ60" s="139"/>
      <c r="FA60" s="139"/>
      <c r="FB60" s="139"/>
      <c r="FC60" s="139"/>
      <c r="FD60" s="159"/>
      <c r="FE60" s="159"/>
      <c r="FF60" s="159"/>
      <c r="FG60" s="159"/>
      <c r="FH60" s="159"/>
      <c r="FI60" s="159"/>
      <c r="FJ60" s="139"/>
      <c r="FK60" s="139"/>
      <c r="FL60" s="139"/>
      <c r="FM60" s="139"/>
      <c r="FN60" s="139"/>
      <c r="FO60" s="139"/>
      <c r="FP60" s="159"/>
      <c r="FQ60" s="159"/>
      <c r="FR60" s="159"/>
      <c r="FS60" s="159"/>
      <c r="FT60" s="159"/>
      <c r="FU60" s="159"/>
      <c r="FV60" s="139"/>
      <c r="FW60" s="139"/>
      <c r="FX60" s="139"/>
      <c r="FY60" s="139"/>
      <c r="FZ60" s="139"/>
      <c r="GA60" s="139"/>
      <c r="GB60" s="159"/>
      <c r="GC60" s="159"/>
      <c r="GD60" s="159"/>
      <c r="GE60" s="159"/>
      <c r="GF60" s="159"/>
      <c r="GG60" s="159"/>
      <c r="GH60" s="139"/>
      <c r="GI60" s="139"/>
      <c r="GJ60" s="139"/>
      <c r="GK60" s="139"/>
      <c r="GL60" s="139"/>
      <c r="GM60" s="139"/>
      <c r="GN60" s="159"/>
      <c r="GO60" s="159"/>
      <c r="GP60" s="159"/>
      <c r="GQ60" s="159"/>
      <c r="GR60" s="159"/>
      <c r="GS60" s="159"/>
      <c r="GT60" s="139"/>
      <c r="GU60" s="139"/>
      <c r="GV60" s="139"/>
      <c r="GW60" s="139"/>
      <c r="GX60" s="139"/>
      <c r="GY60" s="139"/>
      <c r="GZ60" s="159"/>
      <c r="HA60" s="159"/>
      <c r="HB60" s="159"/>
      <c r="HC60" s="159"/>
      <c r="HD60" s="159"/>
      <c r="HE60" s="159"/>
      <c r="HF60" s="139"/>
      <c r="HG60" s="139"/>
      <c r="HH60" s="139"/>
      <c r="HI60" s="139"/>
      <c r="HJ60" s="139"/>
      <c r="HK60" s="139"/>
      <c r="HL60" s="159"/>
      <c r="HM60" s="159"/>
      <c r="HN60" s="159"/>
      <c r="HO60" s="159"/>
      <c r="HP60" s="159"/>
      <c r="HQ60" s="159"/>
      <c r="HR60" s="139"/>
      <c r="HS60" s="139"/>
      <c r="HT60" s="139"/>
      <c r="HU60" s="139"/>
      <c r="HV60" s="139"/>
      <c r="HW60" s="139"/>
      <c r="HX60" s="159"/>
      <c r="HY60" s="159"/>
      <c r="HZ60" s="159"/>
      <c r="IA60" s="159"/>
      <c r="IB60" s="159"/>
      <c r="IC60" s="159"/>
      <c r="ID60" s="139"/>
      <c r="IE60" s="139"/>
      <c r="IF60" s="139"/>
      <c r="IG60" s="139"/>
      <c r="IH60" s="139"/>
      <c r="II60" s="139"/>
      <c r="IJ60" s="159"/>
      <c r="IK60" s="159"/>
      <c r="IL60" s="159"/>
      <c r="IM60" s="159"/>
      <c r="IN60" s="159"/>
      <c r="IO60" s="165"/>
      <c r="IV60" s="62"/>
    </row>
    <row r="61" spans="1:256" ht="13.5" customHeight="1" hidden="1" thickBot="1">
      <c r="A61" s="100"/>
      <c r="B61" s="104" t="s">
        <v>71</v>
      </c>
      <c r="C61" s="184">
        <f t="shared" si="16"/>
        <v>0</v>
      </c>
      <c r="J61" s="111"/>
      <c r="K61" s="105"/>
      <c r="L61" s="105"/>
      <c r="M61" s="105"/>
      <c r="N61" s="105"/>
      <c r="O61" s="105"/>
      <c r="P61" s="155"/>
      <c r="Q61" s="155"/>
      <c r="R61" s="155"/>
      <c r="S61" s="155"/>
      <c r="T61" s="155"/>
      <c r="U61" s="155"/>
      <c r="V61" s="105"/>
      <c r="W61" s="105"/>
      <c r="X61" s="105"/>
      <c r="Y61" s="105"/>
      <c r="Z61" s="105"/>
      <c r="AA61" s="105"/>
      <c r="AB61" s="155"/>
      <c r="AC61" s="155"/>
      <c r="AD61" s="155"/>
      <c r="AE61" s="155"/>
      <c r="AF61" s="155"/>
      <c r="AG61" s="155"/>
      <c r="AH61" s="105"/>
      <c r="AI61" s="105"/>
      <c r="AJ61" s="105"/>
      <c r="AK61" s="105"/>
      <c r="AL61" s="105"/>
      <c r="AM61" s="105"/>
      <c r="AN61" s="155"/>
      <c r="AO61" s="155"/>
      <c r="AP61" s="155"/>
      <c r="AQ61" s="155"/>
      <c r="AR61" s="155"/>
      <c r="AS61" s="155"/>
      <c r="AT61" s="105"/>
      <c r="AU61" s="105"/>
      <c r="AV61" s="105"/>
      <c r="AW61" s="105"/>
      <c r="AX61" s="105"/>
      <c r="AY61" s="105"/>
      <c r="AZ61" s="155"/>
      <c r="BA61" s="155"/>
      <c r="BB61" s="155"/>
      <c r="BC61" s="155"/>
      <c r="BD61" s="161"/>
      <c r="BE61" s="162"/>
      <c r="BF61" s="36"/>
      <c r="BG61" s="36"/>
      <c r="BH61" s="36"/>
      <c r="BI61" s="36"/>
      <c r="BJ61" s="36"/>
      <c r="BK61" s="36"/>
      <c r="BL61" s="162"/>
      <c r="BM61" s="162"/>
      <c r="BN61" s="162"/>
      <c r="BO61" s="162"/>
      <c r="BP61" s="162"/>
      <c r="BQ61" s="162"/>
      <c r="BR61" s="36"/>
      <c r="BS61" s="36"/>
      <c r="BT61" s="36"/>
      <c r="BU61" s="36"/>
      <c r="BV61" s="36"/>
      <c r="BW61" s="36"/>
      <c r="BX61" s="162"/>
      <c r="BY61" s="162"/>
      <c r="BZ61" s="162"/>
      <c r="CA61" s="162"/>
      <c r="CB61" s="162"/>
      <c r="CC61" s="166"/>
      <c r="CD61" s="36"/>
      <c r="CE61" s="36"/>
      <c r="CF61" s="36"/>
      <c r="CG61" s="36"/>
      <c r="CH61" s="36"/>
      <c r="CI61" s="36"/>
      <c r="CJ61" s="162"/>
      <c r="CK61" s="162"/>
      <c r="CL61" s="162"/>
      <c r="CM61" s="162"/>
      <c r="CN61" s="162"/>
      <c r="CO61" s="162"/>
      <c r="CP61" s="36"/>
      <c r="CQ61" s="36"/>
      <c r="CR61" s="36"/>
      <c r="CS61" s="36"/>
      <c r="CT61" s="36"/>
      <c r="CU61" s="36"/>
      <c r="CV61" s="162"/>
      <c r="CW61" s="162"/>
      <c r="CX61" s="162"/>
      <c r="CY61" s="162"/>
      <c r="CZ61" s="162"/>
      <c r="DA61" s="162"/>
      <c r="DB61" s="36"/>
      <c r="DC61" s="36"/>
      <c r="DD61" s="36"/>
      <c r="DE61" s="36"/>
      <c r="DF61" s="36"/>
      <c r="DG61" s="36"/>
      <c r="DH61" s="162"/>
      <c r="DI61" s="162"/>
      <c r="DJ61" s="162"/>
      <c r="DK61" s="162"/>
      <c r="DL61" s="162"/>
      <c r="DM61" s="162"/>
      <c r="DN61" s="36"/>
      <c r="DO61" s="36"/>
      <c r="DP61" s="36"/>
      <c r="DQ61" s="36"/>
      <c r="DR61" s="36"/>
      <c r="DS61" s="36"/>
      <c r="DT61" s="162"/>
      <c r="DU61" s="162"/>
      <c r="DV61" s="162"/>
      <c r="DW61" s="162"/>
      <c r="DX61" s="162"/>
      <c r="DY61" s="162"/>
      <c r="DZ61" s="36"/>
      <c r="EA61" s="36"/>
      <c r="EB61" s="36"/>
      <c r="EC61" s="36"/>
      <c r="ED61" s="36"/>
      <c r="EE61" s="36"/>
      <c r="EF61" s="162"/>
      <c r="EG61" s="162"/>
      <c r="EH61" s="162"/>
      <c r="EI61" s="162"/>
      <c r="EJ61" s="162"/>
      <c r="EK61" s="162"/>
      <c r="EL61" s="36"/>
      <c r="EM61" s="36"/>
      <c r="EN61" s="36"/>
      <c r="EO61" s="36"/>
      <c r="EP61" s="36"/>
      <c r="EQ61" s="36"/>
      <c r="ER61" s="162"/>
      <c r="ES61" s="162"/>
      <c r="ET61" s="162"/>
      <c r="EU61" s="162"/>
      <c r="EV61" s="162"/>
      <c r="EW61" s="162"/>
      <c r="EX61" s="36"/>
      <c r="EY61" s="36"/>
      <c r="EZ61" s="36"/>
      <c r="FA61" s="36"/>
      <c r="FB61" s="36"/>
      <c r="FC61" s="36"/>
      <c r="FD61" s="162"/>
      <c r="FE61" s="162"/>
      <c r="FF61" s="162"/>
      <c r="FG61" s="162"/>
      <c r="FH61" s="162"/>
      <c r="FI61" s="162"/>
      <c r="FJ61" s="36"/>
      <c r="FK61" s="36"/>
      <c r="FL61" s="36"/>
      <c r="FM61" s="36"/>
      <c r="FN61" s="36"/>
      <c r="FO61" s="36"/>
      <c r="FP61" s="162"/>
      <c r="FQ61" s="162"/>
      <c r="FR61" s="162"/>
      <c r="FS61" s="162"/>
      <c r="FT61" s="162"/>
      <c r="FU61" s="162"/>
      <c r="FV61" s="36"/>
      <c r="FW61" s="36"/>
      <c r="FX61" s="36"/>
      <c r="FY61" s="36"/>
      <c r="FZ61" s="36"/>
      <c r="GA61" s="36"/>
      <c r="GB61" s="162"/>
      <c r="GC61" s="162"/>
      <c r="GD61" s="162"/>
      <c r="GE61" s="162"/>
      <c r="GF61" s="162"/>
      <c r="GG61" s="162"/>
      <c r="GH61" s="36"/>
      <c r="GI61" s="36"/>
      <c r="GJ61" s="36"/>
      <c r="GK61" s="36"/>
      <c r="GL61" s="36"/>
      <c r="GM61" s="36"/>
      <c r="GN61" s="162"/>
      <c r="GO61" s="162"/>
      <c r="GP61" s="162"/>
      <c r="GQ61" s="162"/>
      <c r="GR61" s="162"/>
      <c r="GS61" s="162"/>
      <c r="GT61" s="36"/>
      <c r="GU61" s="36"/>
      <c r="GV61" s="36"/>
      <c r="GW61" s="36"/>
      <c r="GX61" s="36"/>
      <c r="GY61" s="36"/>
      <c r="GZ61" s="162"/>
      <c r="HA61" s="162"/>
      <c r="HB61" s="162"/>
      <c r="HC61" s="162"/>
      <c r="HD61" s="162"/>
      <c r="HE61" s="162"/>
      <c r="HF61" s="36"/>
      <c r="HG61" s="36"/>
      <c r="HH61" s="36"/>
      <c r="HI61" s="36"/>
      <c r="HJ61" s="36"/>
      <c r="HK61" s="36"/>
      <c r="HL61" s="162"/>
      <c r="HM61" s="162"/>
      <c r="HN61" s="162"/>
      <c r="HO61" s="162"/>
      <c r="HP61" s="162"/>
      <c r="HQ61" s="162"/>
      <c r="HR61" s="36"/>
      <c r="HS61" s="36"/>
      <c r="HT61" s="36"/>
      <c r="HU61" s="36"/>
      <c r="HV61" s="36"/>
      <c r="HW61" s="36"/>
      <c r="HX61" s="162"/>
      <c r="HY61" s="162"/>
      <c r="HZ61" s="162"/>
      <c r="IA61" s="162"/>
      <c r="IB61" s="162"/>
      <c r="IC61" s="162"/>
      <c r="ID61" s="36"/>
      <c r="IE61" s="36"/>
      <c r="IF61" s="36"/>
      <c r="IG61" s="36"/>
      <c r="IH61" s="36"/>
      <c r="II61" s="36"/>
      <c r="IJ61" s="162"/>
      <c r="IK61" s="162"/>
      <c r="IL61" s="162"/>
      <c r="IM61" s="162"/>
      <c r="IN61" s="162"/>
      <c r="IO61" s="166"/>
      <c r="IP61" s="13"/>
      <c r="IQ61" s="13"/>
      <c r="IR61" s="13"/>
      <c r="IS61" s="13"/>
      <c r="IT61" s="13"/>
      <c r="IU61" s="13"/>
      <c r="IV61" s="62"/>
    </row>
    <row r="62" spans="1:256" ht="13.5" thickTop="1">
      <c r="A62" s="92"/>
      <c r="B62" s="182"/>
      <c r="C62" s="152">
        <f>SUM(C9:C61)</f>
        <v>60</v>
      </c>
      <c r="J62" s="2">
        <f aca="true" t="shared" si="17" ref="J62:BU62">SUM(J9:J61)</f>
        <v>0</v>
      </c>
      <c r="K62" s="2">
        <f t="shared" si="17"/>
        <v>0</v>
      </c>
      <c r="L62" s="2">
        <f t="shared" si="17"/>
        <v>0</v>
      </c>
      <c r="M62" s="2">
        <f t="shared" si="17"/>
        <v>0</v>
      </c>
      <c r="N62" s="2">
        <f t="shared" si="17"/>
        <v>0</v>
      </c>
      <c r="O62" s="2">
        <f t="shared" si="17"/>
        <v>0</v>
      </c>
      <c r="P62" s="152">
        <f t="shared" si="17"/>
        <v>0</v>
      </c>
      <c r="Q62" s="152">
        <f t="shared" si="17"/>
        <v>4</v>
      </c>
      <c r="R62" s="152">
        <f t="shared" si="17"/>
        <v>0</v>
      </c>
      <c r="S62" s="152">
        <f t="shared" si="17"/>
        <v>0</v>
      </c>
      <c r="T62" s="152">
        <f t="shared" si="17"/>
        <v>0</v>
      </c>
      <c r="U62" s="152">
        <f t="shared" si="17"/>
        <v>0</v>
      </c>
      <c r="V62" s="2">
        <f t="shared" si="17"/>
        <v>0</v>
      </c>
      <c r="W62" s="2">
        <f t="shared" si="17"/>
        <v>0</v>
      </c>
      <c r="X62" s="2">
        <f t="shared" si="17"/>
        <v>0</v>
      </c>
      <c r="Y62" s="2">
        <f t="shared" si="17"/>
        <v>1</v>
      </c>
      <c r="Z62" s="2">
        <f t="shared" si="17"/>
        <v>0</v>
      </c>
      <c r="AA62" s="2">
        <f t="shared" si="17"/>
        <v>0</v>
      </c>
      <c r="AB62" s="152">
        <f t="shared" si="17"/>
        <v>0</v>
      </c>
      <c r="AC62" s="152">
        <f t="shared" si="17"/>
        <v>0</v>
      </c>
      <c r="AD62" s="152">
        <f t="shared" si="17"/>
        <v>2</v>
      </c>
      <c r="AE62" s="152">
        <f t="shared" si="17"/>
        <v>0</v>
      </c>
      <c r="AF62" s="152">
        <f t="shared" si="17"/>
        <v>0</v>
      </c>
      <c r="AG62" s="152">
        <f t="shared" si="17"/>
        <v>0</v>
      </c>
      <c r="AH62" s="2">
        <f t="shared" si="17"/>
        <v>0</v>
      </c>
      <c r="AI62" s="2">
        <f t="shared" si="17"/>
        <v>0</v>
      </c>
      <c r="AJ62" s="2">
        <f t="shared" si="17"/>
        <v>0</v>
      </c>
      <c r="AK62" s="2">
        <f t="shared" si="17"/>
        <v>0</v>
      </c>
      <c r="AL62" s="2">
        <f t="shared" si="17"/>
        <v>0</v>
      </c>
      <c r="AM62" s="2">
        <f t="shared" si="17"/>
        <v>0</v>
      </c>
      <c r="AN62" s="152">
        <f t="shared" si="17"/>
        <v>0</v>
      </c>
      <c r="AO62" s="152">
        <f t="shared" si="17"/>
        <v>0</v>
      </c>
      <c r="AP62" s="152">
        <f t="shared" si="17"/>
        <v>0</v>
      </c>
      <c r="AQ62" s="152">
        <f t="shared" si="17"/>
        <v>0</v>
      </c>
      <c r="AR62" s="152">
        <f t="shared" si="17"/>
        <v>0</v>
      </c>
      <c r="AS62" s="152">
        <f t="shared" si="17"/>
        <v>2</v>
      </c>
      <c r="AT62" s="2">
        <f t="shared" si="17"/>
        <v>0</v>
      </c>
      <c r="AU62" s="2">
        <f t="shared" si="17"/>
        <v>1</v>
      </c>
      <c r="AV62" s="2">
        <f t="shared" si="17"/>
        <v>1</v>
      </c>
      <c r="AW62" s="2">
        <f t="shared" si="17"/>
        <v>0</v>
      </c>
      <c r="AX62" s="2">
        <f t="shared" si="17"/>
        <v>0</v>
      </c>
      <c r="AY62" s="2">
        <f t="shared" si="17"/>
        <v>0</v>
      </c>
      <c r="AZ62" s="152">
        <f t="shared" si="17"/>
        <v>0</v>
      </c>
      <c r="BA62" s="152">
        <f t="shared" si="17"/>
        <v>0</v>
      </c>
      <c r="BB62" s="152">
        <f t="shared" si="17"/>
        <v>1</v>
      </c>
      <c r="BC62" s="152">
        <f t="shared" si="17"/>
        <v>0</v>
      </c>
      <c r="BD62" s="152">
        <f t="shared" si="17"/>
        <v>0</v>
      </c>
      <c r="BE62" s="152">
        <f t="shared" si="17"/>
        <v>0</v>
      </c>
      <c r="BF62" s="2">
        <f t="shared" si="17"/>
        <v>0</v>
      </c>
      <c r="BG62" s="2">
        <f t="shared" si="17"/>
        <v>2</v>
      </c>
      <c r="BH62" s="2">
        <f t="shared" si="17"/>
        <v>0</v>
      </c>
      <c r="BI62" s="2">
        <f t="shared" si="17"/>
        <v>0</v>
      </c>
      <c r="BJ62" s="2">
        <f t="shared" si="17"/>
        <v>0</v>
      </c>
      <c r="BK62" s="2">
        <f t="shared" si="17"/>
        <v>1</v>
      </c>
      <c r="BL62" s="152">
        <f t="shared" si="17"/>
        <v>1</v>
      </c>
      <c r="BM62" s="152">
        <f t="shared" si="17"/>
        <v>0</v>
      </c>
      <c r="BN62" s="152">
        <f t="shared" si="17"/>
        <v>0</v>
      </c>
      <c r="BO62" s="152">
        <f t="shared" si="17"/>
        <v>0</v>
      </c>
      <c r="BP62" s="152">
        <f t="shared" si="17"/>
        <v>0</v>
      </c>
      <c r="BQ62" s="152">
        <f t="shared" si="17"/>
        <v>0</v>
      </c>
      <c r="BR62" s="2">
        <f t="shared" si="17"/>
        <v>0</v>
      </c>
      <c r="BS62" s="2">
        <f t="shared" si="17"/>
        <v>1</v>
      </c>
      <c r="BT62" s="2">
        <f t="shared" si="17"/>
        <v>0</v>
      </c>
      <c r="BU62" s="2">
        <f t="shared" si="17"/>
        <v>0</v>
      </c>
      <c r="BV62" s="2">
        <f aca="true" t="shared" si="18" ref="BV62:EG62">SUM(BV9:BV61)</f>
        <v>0</v>
      </c>
      <c r="BW62" s="2">
        <f t="shared" si="18"/>
        <v>0</v>
      </c>
      <c r="BX62" s="152">
        <f t="shared" si="18"/>
        <v>0</v>
      </c>
      <c r="BY62" s="152">
        <f t="shared" si="18"/>
        <v>0</v>
      </c>
      <c r="BZ62" s="152">
        <f t="shared" si="18"/>
        <v>0</v>
      </c>
      <c r="CA62" s="152">
        <f t="shared" si="18"/>
        <v>0</v>
      </c>
      <c r="CB62" s="152">
        <f t="shared" si="18"/>
        <v>0</v>
      </c>
      <c r="CC62" s="152">
        <f t="shared" si="18"/>
        <v>0</v>
      </c>
      <c r="CD62" s="2">
        <f t="shared" si="18"/>
        <v>0</v>
      </c>
      <c r="CE62" s="2">
        <f t="shared" si="18"/>
        <v>0</v>
      </c>
      <c r="CF62" s="2">
        <f t="shared" si="18"/>
        <v>0</v>
      </c>
      <c r="CG62" s="2">
        <f t="shared" si="18"/>
        <v>1</v>
      </c>
      <c r="CH62" s="2">
        <f t="shared" si="18"/>
        <v>0</v>
      </c>
      <c r="CI62" s="2">
        <f t="shared" si="18"/>
        <v>0</v>
      </c>
      <c r="CJ62" s="152">
        <f t="shared" si="18"/>
        <v>0</v>
      </c>
      <c r="CK62" s="152">
        <f t="shared" si="18"/>
        <v>1</v>
      </c>
      <c r="CL62" s="152">
        <f t="shared" si="18"/>
        <v>0</v>
      </c>
      <c r="CM62" s="152">
        <f t="shared" si="18"/>
        <v>0</v>
      </c>
      <c r="CN62" s="152">
        <f t="shared" si="18"/>
        <v>0</v>
      </c>
      <c r="CO62" s="152">
        <f t="shared" si="18"/>
        <v>0</v>
      </c>
      <c r="CP62" s="2">
        <f t="shared" si="18"/>
        <v>0</v>
      </c>
      <c r="CQ62" s="2">
        <f t="shared" si="18"/>
        <v>0</v>
      </c>
      <c r="CR62" s="2">
        <f t="shared" si="18"/>
        <v>1</v>
      </c>
      <c r="CS62" s="2">
        <f t="shared" si="18"/>
        <v>0</v>
      </c>
      <c r="CT62" s="2">
        <f t="shared" si="18"/>
        <v>1</v>
      </c>
      <c r="CU62" s="2">
        <f t="shared" si="18"/>
        <v>0</v>
      </c>
      <c r="CV62" s="152">
        <f t="shared" si="18"/>
        <v>0</v>
      </c>
      <c r="CW62" s="152">
        <f t="shared" si="18"/>
        <v>2</v>
      </c>
      <c r="CX62" s="152">
        <f t="shared" si="18"/>
        <v>0</v>
      </c>
      <c r="CY62" s="152">
        <f t="shared" si="18"/>
        <v>0</v>
      </c>
      <c r="CZ62" s="152">
        <f t="shared" si="18"/>
        <v>0</v>
      </c>
      <c r="DA62" s="152">
        <f t="shared" si="18"/>
        <v>0</v>
      </c>
      <c r="DB62" s="2">
        <f t="shared" si="18"/>
        <v>0</v>
      </c>
      <c r="DC62" s="2">
        <f t="shared" si="18"/>
        <v>1</v>
      </c>
      <c r="DD62" s="2">
        <f t="shared" si="18"/>
        <v>0</v>
      </c>
      <c r="DE62" s="2">
        <f t="shared" si="18"/>
        <v>0</v>
      </c>
      <c r="DF62" s="2">
        <f t="shared" si="18"/>
        <v>0</v>
      </c>
      <c r="DG62" s="2">
        <f t="shared" si="18"/>
        <v>0</v>
      </c>
      <c r="DH62" s="152">
        <f t="shared" si="18"/>
        <v>0</v>
      </c>
      <c r="DI62" s="152">
        <f t="shared" si="18"/>
        <v>0</v>
      </c>
      <c r="DJ62" s="152">
        <f t="shared" si="18"/>
        <v>0</v>
      </c>
      <c r="DK62" s="152">
        <f t="shared" si="18"/>
        <v>0</v>
      </c>
      <c r="DL62" s="152">
        <f t="shared" si="18"/>
        <v>0</v>
      </c>
      <c r="DM62" s="152">
        <f t="shared" si="18"/>
        <v>0</v>
      </c>
      <c r="DN62" s="2">
        <f t="shared" si="18"/>
        <v>0</v>
      </c>
      <c r="DO62" s="2">
        <f t="shared" si="18"/>
        <v>0</v>
      </c>
      <c r="DP62" s="2">
        <f t="shared" si="18"/>
        <v>0</v>
      </c>
      <c r="DQ62" s="2">
        <f t="shared" si="18"/>
        <v>0</v>
      </c>
      <c r="DR62" s="2">
        <f t="shared" si="18"/>
        <v>0</v>
      </c>
      <c r="DS62" s="2">
        <f t="shared" si="18"/>
        <v>2</v>
      </c>
      <c r="DT62" s="152">
        <f t="shared" si="18"/>
        <v>0</v>
      </c>
      <c r="DU62" s="152">
        <f t="shared" si="18"/>
        <v>0</v>
      </c>
      <c r="DV62" s="152">
        <f t="shared" si="18"/>
        <v>1</v>
      </c>
      <c r="DW62" s="152">
        <f t="shared" si="18"/>
        <v>0</v>
      </c>
      <c r="DX62" s="152">
        <f t="shared" si="18"/>
        <v>0</v>
      </c>
      <c r="DY62" s="152">
        <f t="shared" si="18"/>
        <v>0</v>
      </c>
      <c r="DZ62" s="2">
        <f t="shared" si="18"/>
        <v>0</v>
      </c>
      <c r="EA62" s="2">
        <f t="shared" si="18"/>
        <v>0</v>
      </c>
      <c r="EB62" s="2">
        <f t="shared" si="18"/>
        <v>1</v>
      </c>
      <c r="EC62" s="2">
        <f t="shared" si="18"/>
        <v>0</v>
      </c>
      <c r="ED62" s="2">
        <f t="shared" si="18"/>
        <v>0</v>
      </c>
      <c r="EE62" s="2">
        <f t="shared" si="18"/>
        <v>0</v>
      </c>
      <c r="EF62" s="152">
        <f t="shared" si="18"/>
        <v>0</v>
      </c>
      <c r="EG62" s="152">
        <f t="shared" si="18"/>
        <v>0</v>
      </c>
      <c r="EH62" s="152">
        <f aca="true" t="shared" si="19" ref="EH62:GS62">SUM(EH9:EH61)</f>
        <v>1</v>
      </c>
      <c r="EI62" s="152">
        <f t="shared" si="19"/>
        <v>0</v>
      </c>
      <c r="EJ62" s="152">
        <f t="shared" si="19"/>
        <v>0</v>
      </c>
      <c r="EK62" s="152">
        <f t="shared" si="19"/>
        <v>0</v>
      </c>
      <c r="EL62" s="2">
        <f t="shared" si="19"/>
        <v>0</v>
      </c>
      <c r="EM62" s="2">
        <f t="shared" si="19"/>
        <v>1</v>
      </c>
      <c r="EN62" s="2">
        <f t="shared" si="19"/>
        <v>0</v>
      </c>
      <c r="EO62" s="2">
        <f t="shared" si="19"/>
        <v>0</v>
      </c>
      <c r="EP62" s="2">
        <f t="shared" si="19"/>
        <v>0</v>
      </c>
      <c r="EQ62" s="2">
        <f t="shared" si="19"/>
        <v>0</v>
      </c>
      <c r="ER62" s="152">
        <f t="shared" si="19"/>
        <v>0</v>
      </c>
      <c r="ES62" s="152">
        <f t="shared" si="19"/>
        <v>0</v>
      </c>
      <c r="ET62" s="152">
        <f t="shared" si="19"/>
        <v>0</v>
      </c>
      <c r="EU62" s="152">
        <f t="shared" si="19"/>
        <v>0</v>
      </c>
      <c r="EV62" s="152">
        <f t="shared" si="19"/>
        <v>0</v>
      </c>
      <c r="EW62" s="152">
        <f t="shared" si="19"/>
        <v>1</v>
      </c>
      <c r="EX62" s="2">
        <f t="shared" si="19"/>
        <v>0</v>
      </c>
      <c r="EY62" s="2">
        <f t="shared" si="19"/>
        <v>0</v>
      </c>
      <c r="EZ62" s="2">
        <f t="shared" si="19"/>
        <v>0</v>
      </c>
      <c r="FA62" s="2">
        <f t="shared" si="19"/>
        <v>1</v>
      </c>
      <c r="FB62" s="2">
        <f t="shared" si="19"/>
        <v>0</v>
      </c>
      <c r="FC62" s="2">
        <f t="shared" si="19"/>
        <v>0</v>
      </c>
      <c r="FD62" s="152">
        <f t="shared" si="19"/>
        <v>0</v>
      </c>
      <c r="FE62" s="152">
        <f t="shared" si="19"/>
        <v>0</v>
      </c>
      <c r="FF62" s="152">
        <f t="shared" si="19"/>
        <v>0</v>
      </c>
      <c r="FG62" s="152">
        <f t="shared" si="19"/>
        <v>1</v>
      </c>
      <c r="FH62" s="152">
        <f t="shared" si="19"/>
        <v>0</v>
      </c>
      <c r="FI62" s="152">
        <f t="shared" si="19"/>
        <v>0</v>
      </c>
      <c r="FJ62" s="2">
        <f t="shared" si="19"/>
        <v>0</v>
      </c>
      <c r="FK62" s="2">
        <f t="shared" si="19"/>
        <v>0</v>
      </c>
      <c r="FL62" s="2">
        <f t="shared" si="19"/>
        <v>0</v>
      </c>
      <c r="FM62" s="2">
        <f t="shared" si="19"/>
        <v>0</v>
      </c>
      <c r="FN62" s="2">
        <f t="shared" si="19"/>
        <v>0</v>
      </c>
      <c r="FO62" s="2">
        <f t="shared" si="19"/>
        <v>0</v>
      </c>
      <c r="FP62" s="152">
        <f t="shared" si="19"/>
        <v>1</v>
      </c>
      <c r="FQ62" s="152">
        <f t="shared" si="19"/>
        <v>3</v>
      </c>
      <c r="FR62" s="152">
        <f t="shared" si="19"/>
        <v>0</v>
      </c>
      <c r="FS62" s="152">
        <f t="shared" si="19"/>
        <v>0</v>
      </c>
      <c r="FT62" s="152">
        <f t="shared" si="19"/>
        <v>0</v>
      </c>
      <c r="FU62" s="152">
        <f t="shared" si="19"/>
        <v>1</v>
      </c>
      <c r="FV62" s="2">
        <f t="shared" si="19"/>
        <v>0</v>
      </c>
      <c r="FW62" s="2">
        <f t="shared" si="19"/>
        <v>1</v>
      </c>
      <c r="FX62" s="2">
        <f t="shared" si="19"/>
        <v>0</v>
      </c>
      <c r="FY62" s="2">
        <f t="shared" si="19"/>
        <v>0</v>
      </c>
      <c r="FZ62" s="2">
        <f t="shared" si="19"/>
        <v>0</v>
      </c>
      <c r="GA62" s="2">
        <f t="shared" si="19"/>
        <v>0</v>
      </c>
      <c r="GB62" s="152">
        <f t="shared" si="19"/>
        <v>0</v>
      </c>
      <c r="GC62" s="152">
        <f t="shared" si="19"/>
        <v>3</v>
      </c>
      <c r="GD62" s="152">
        <f t="shared" si="19"/>
        <v>0</v>
      </c>
      <c r="GE62" s="152">
        <f t="shared" si="19"/>
        <v>0</v>
      </c>
      <c r="GF62" s="152">
        <f t="shared" si="19"/>
        <v>0</v>
      </c>
      <c r="GG62" s="152">
        <f t="shared" si="19"/>
        <v>0</v>
      </c>
      <c r="GH62" s="2">
        <f t="shared" si="19"/>
        <v>0</v>
      </c>
      <c r="GI62" s="2">
        <f t="shared" si="19"/>
        <v>0</v>
      </c>
      <c r="GJ62" s="2">
        <f t="shared" si="19"/>
        <v>0</v>
      </c>
      <c r="GK62" s="2">
        <f t="shared" si="19"/>
        <v>0</v>
      </c>
      <c r="GL62" s="2">
        <f t="shared" si="19"/>
        <v>0</v>
      </c>
      <c r="GM62" s="2">
        <f t="shared" si="19"/>
        <v>0</v>
      </c>
      <c r="GN62" s="152">
        <f t="shared" si="19"/>
        <v>0</v>
      </c>
      <c r="GO62" s="152">
        <f t="shared" si="19"/>
        <v>0</v>
      </c>
      <c r="GP62" s="152">
        <f t="shared" si="19"/>
        <v>0</v>
      </c>
      <c r="GQ62" s="152">
        <f t="shared" si="19"/>
        <v>0</v>
      </c>
      <c r="GR62" s="152">
        <f t="shared" si="19"/>
        <v>0</v>
      </c>
      <c r="GS62" s="152">
        <f t="shared" si="19"/>
        <v>0</v>
      </c>
      <c r="GT62" s="2">
        <f aca="true" t="shared" si="20" ref="GT62:IO62">SUM(GT9:GT61)</f>
        <v>0</v>
      </c>
      <c r="GU62" s="2">
        <f t="shared" si="20"/>
        <v>0</v>
      </c>
      <c r="GV62" s="2">
        <f t="shared" si="20"/>
        <v>0</v>
      </c>
      <c r="GW62" s="2">
        <f t="shared" si="20"/>
        <v>0</v>
      </c>
      <c r="GX62" s="2">
        <f t="shared" si="20"/>
        <v>0</v>
      </c>
      <c r="GY62" s="2">
        <f t="shared" si="20"/>
        <v>0</v>
      </c>
      <c r="GZ62" s="152">
        <f t="shared" si="20"/>
        <v>0</v>
      </c>
      <c r="HA62" s="152">
        <f t="shared" si="20"/>
        <v>1</v>
      </c>
      <c r="HB62" s="152">
        <f t="shared" si="20"/>
        <v>1</v>
      </c>
      <c r="HC62" s="152">
        <f t="shared" si="20"/>
        <v>0</v>
      </c>
      <c r="HD62" s="152">
        <f t="shared" si="20"/>
        <v>0</v>
      </c>
      <c r="HE62" s="152">
        <f t="shared" si="20"/>
        <v>0</v>
      </c>
      <c r="HF62" s="2">
        <f t="shared" si="20"/>
        <v>0</v>
      </c>
      <c r="HG62" s="2">
        <f t="shared" si="20"/>
        <v>0</v>
      </c>
      <c r="HH62" s="2">
        <f t="shared" si="20"/>
        <v>0</v>
      </c>
      <c r="HI62" s="2">
        <f t="shared" si="20"/>
        <v>1</v>
      </c>
      <c r="HJ62" s="2">
        <f t="shared" si="20"/>
        <v>0</v>
      </c>
      <c r="HK62" s="2">
        <f t="shared" si="20"/>
        <v>0</v>
      </c>
      <c r="HL62" s="152">
        <f t="shared" si="20"/>
        <v>0</v>
      </c>
      <c r="HM62" s="152">
        <f t="shared" si="20"/>
        <v>1</v>
      </c>
      <c r="HN62" s="152">
        <f t="shared" si="20"/>
        <v>0</v>
      </c>
      <c r="HO62" s="152">
        <f t="shared" si="20"/>
        <v>1</v>
      </c>
      <c r="HP62" s="152">
        <f t="shared" si="20"/>
        <v>1</v>
      </c>
      <c r="HQ62" s="152">
        <f t="shared" si="20"/>
        <v>0</v>
      </c>
      <c r="HR62" s="2">
        <f t="shared" si="20"/>
        <v>0</v>
      </c>
      <c r="HS62" s="2">
        <f t="shared" si="20"/>
        <v>1</v>
      </c>
      <c r="HT62" s="2">
        <f t="shared" si="20"/>
        <v>0</v>
      </c>
      <c r="HU62" s="2">
        <f t="shared" si="20"/>
        <v>0</v>
      </c>
      <c r="HV62" s="2">
        <f t="shared" si="20"/>
        <v>0</v>
      </c>
      <c r="HW62" s="2">
        <f t="shared" si="20"/>
        <v>0</v>
      </c>
      <c r="HX62" s="152">
        <f t="shared" si="20"/>
        <v>0</v>
      </c>
      <c r="HY62" s="152">
        <f t="shared" si="20"/>
        <v>2</v>
      </c>
      <c r="HZ62" s="152">
        <f t="shared" si="20"/>
        <v>0</v>
      </c>
      <c r="IA62" s="152">
        <f t="shared" si="20"/>
        <v>0</v>
      </c>
      <c r="IB62" s="152">
        <f t="shared" si="20"/>
        <v>0</v>
      </c>
      <c r="IC62" s="152">
        <f t="shared" si="20"/>
        <v>1</v>
      </c>
      <c r="ID62" s="2">
        <f t="shared" si="20"/>
        <v>0</v>
      </c>
      <c r="IE62" s="2">
        <f t="shared" si="20"/>
        <v>0</v>
      </c>
      <c r="IF62" s="2">
        <f t="shared" si="20"/>
        <v>0</v>
      </c>
      <c r="IG62" s="2">
        <f t="shared" si="20"/>
        <v>0</v>
      </c>
      <c r="IH62" s="2">
        <f t="shared" si="20"/>
        <v>0</v>
      </c>
      <c r="II62" s="2">
        <f t="shared" si="20"/>
        <v>0</v>
      </c>
      <c r="IJ62" s="152">
        <f t="shared" si="20"/>
        <v>0</v>
      </c>
      <c r="IK62" s="152">
        <f t="shared" si="20"/>
        <v>0</v>
      </c>
      <c r="IL62" s="152">
        <f t="shared" si="20"/>
        <v>0</v>
      </c>
      <c r="IM62" s="152">
        <f t="shared" si="20"/>
        <v>0</v>
      </c>
      <c r="IN62" s="152">
        <f t="shared" si="20"/>
        <v>0</v>
      </c>
      <c r="IO62" s="152">
        <f t="shared" si="20"/>
        <v>0</v>
      </c>
      <c r="IP62" s="13"/>
      <c r="IQ62" s="13"/>
      <c r="IR62" s="13"/>
      <c r="IS62" s="13"/>
      <c r="IT62" s="13"/>
      <c r="IU62" s="13"/>
      <c r="IV62" s="62"/>
    </row>
    <row r="63" spans="1:55" ht="13.5" thickBot="1">
      <c r="A63" s="11"/>
      <c r="B63" s="13"/>
      <c r="C63" s="3"/>
      <c r="J63" s="3"/>
      <c r="K63" s="3"/>
      <c r="L63" s="3"/>
      <c r="M63" s="3"/>
      <c r="N63" s="3"/>
      <c r="O63" s="3"/>
      <c r="P63" s="156"/>
      <c r="Q63" s="156"/>
      <c r="R63" s="156"/>
      <c r="S63" s="156"/>
      <c r="T63" s="156"/>
      <c r="U63" s="156"/>
      <c r="V63" s="3"/>
      <c r="W63" s="3"/>
      <c r="X63" s="3"/>
      <c r="Y63" s="3"/>
      <c r="Z63" s="3"/>
      <c r="AA63" s="3"/>
      <c r="AB63" s="156"/>
      <c r="AC63" s="156"/>
      <c r="AD63" s="156"/>
      <c r="AE63" s="156"/>
      <c r="AF63" s="156"/>
      <c r="AG63" s="156"/>
      <c r="AH63" s="3"/>
      <c r="AI63" s="3"/>
      <c r="AJ63" s="3"/>
      <c r="AK63" s="3"/>
      <c r="AL63" s="3"/>
      <c r="AM63" s="3"/>
      <c r="AN63" s="156"/>
      <c r="AO63" s="156"/>
      <c r="AP63" s="156"/>
      <c r="AQ63" s="156"/>
      <c r="AR63" s="156"/>
      <c r="AS63" s="156"/>
      <c r="AT63" s="3"/>
      <c r="AU63" s="3"/>
      <c r="AV63" s="3"/>
      <c r="AW63" s="3"/>
      <c r="AX63" s="3"/>
      <c r="AY63" s="3"/>
      <c r="AZ63" s="156"/>
      <c r="BA63" s="156"/>
      <c r="BB63" s="156"/>
      <c r="BC63" s="156"/>
    </row>
    <row r="64" spans="1:55" ht="13.5" thickTop="1">
      <c r="A64" s="11"/>
      <c r="C64" s="3"/>
      <c r="D64" s="334"/>
      <c r="E64" s="334"/>
      <c r="F64" s="334"/>
      <c r="G64" s="334"/>
      <c r="H64" s="334"/>
      <c r="I64" s="334"/>
      <c r="J64" s="306" t="s">
        <v>151</v>
      </c>
      <c r="K64" s="307"/>
      <c r="L64" s="307"/>
      <c r="M64" s="307"/>
      <c r="N64" s="307"/>
      <c r="O64" s="307"/>
      <c r="P64" s="309" t="s">
        <v>147</v>
      </c>
      <c r="Q64" s="309"/>
      <c r="R64" s="309"/>
      <c r="S64" s="309"/>
      <c r="T64" s="309"/>
      <c r="U64" s="309"/>
      <c r="V64" s="307" t="s">
        <v>147</v>
      </c>
      <c r="W64" s="307"/>
      <c r="X64" s="307"/>
      <c r="Y64" s="307"/>
      <c r="Z64" s="307"/>
      <c r="AA64" s="307"/>
      <c r="AB64" s="293" t="s">
        <v>120</v>
      </c>
      <c r="AC64" s="294"/>
      <c r="AD64" s="294"/>
      <c r="AE64" s="294"/>
      <c r="AF64" s="294"/>
      <c r="AG64" s="294"/>
      <c r="AH64" s="307" t="s">
        <v>173</v>
      </c>
      <c r="AI64" s="307"/>
      <c r="AJ64" s="307"/>
      <c r="AK64" s="307"/>
      <c r="AL64" s="307"/>
      <c r="AM64" s="307"/>
      <c r="AN64" s="293" t="s">
        <v>174</v>
      </c>
      <c r="AO64" s="294"/>
      <c r="AP64" s="294"/>
      <c r="AQ64" s="294"/>
      <c r="AR64" s="294"/>
      <c r="AS64" s="333"/>
      <c r="AT64" s="3"/>
      <c r="AU64" s="3"/>
      <c r="AV64" s="3"/>
      <c r="AW64" s="3"/>
      <c r="AX64" s="3"/>
      <c r="AY64" s="3"/>
      <c r="AZ64" s="156"/>
      <c r="BA64" s="156"/>
      <c r="BB64" s="156"/>
      <c r="BC64" s="156"/>
    </row>
    <row r="65" spans="1:55" ht="12.75">
      <c r="A65" s="11"/>
      <c r="C65" s="3"/>
      <c r="D65" s="336"/>
      <c r="E65" s="336"/>
      <c r="F65" s="336"/>
      <c r="G65" s="336"/>
      <c r="H65" s="336"/>
      <c r="I65" s="336"/>
      <c r="J65" s="308" t="s">
        <v>166</v>
      </c>
      <c r="K65" s="295"/>
      <c r="L65" s="295"/>
      <c r="M65" s="295"/>
      <c r="N65" s="295"/>
      <c r="O65" s="295"/>
      <c r="P65" s="303" t="s">
        <v>166</v>
      </c>
      <c r="Q65" s="303"/>
      <c r="R65" s="303"/>
      <c r="S65" s="303"/>
      <c r="T65" s="303"/>
      <c r="U65" s="303"/>
      <c r="V65" s="295" t="s">
        <v>169</v>
      </c>
      <c r="W65" s="295"/>
      <c r="X65" s="295"/>
      <c r="Y65" s="295"/>
      <c r="Z65" s="295"/>
      <c r="AA65" s="295"/>
      <c r="AB65" s="296" t="s">
        <v>169</v>
      </c>
      <c r="AC65" s="297"/>
      <c r="AD65" s="297"/>
      <c r="AE65" s="297"/>
      <c r="AF65" s="297"/>
      <c r="AG65" s="297"/>
      <c r="AH65" s="295" t="s">
        <v>172</v>
      </c>
      <c r="AI65" s="295"/>
      <c r="AJ65" s="295"/>
      <c r="AK65" s="295"/>
      <c r="AL65" s="295"/>
      <c r="AM65" s="295"/>
      <c r="AN65" s="296" t="s">
        <v>172</v>
      </c>
      <c r="AO65" s="297"/>
      <c r="AP65" s="297"/>
      <c r="AQ65" s="297"/>
      <c r="AR65" s="297"/>
      <c r="AS65" s="335"/>
      <c r="AT65" s="3"/>
      <c r="AU65" s="3"/>
      <c r="AV65" s="3"/>
      <c r="AW65" s="3"/>
      <c r="AX65" s="3"/>
      <c r="AY65" s="3"/>
      <c r="AZ65" s="156"/>
      <c r="BA65" s="156"/>
      <c r="BB65" s="156"/>
      <c r="BC65" s="156"/>
    </row>
    <row r="66" spans="3:55" ht="12.75">
      <c r="C66" s="3"/>
      <c r="D66" s="320"/>
      <c r="E66" s="320"/>
      <c r="F66" s="320"/>
      <c r="G66" s="320"/>
      <c r="H66" s="320"/>
      <c r="I66" s="320"/>
      <c r="J66" s="341" t="s">
        <v>167</v>
      </c>
      <c r="K66" s="340"/>
      <c r="L66" s="340"/>
      <c r="M66" s="340"/>
      <c r="N66" s="340"/>
      <c r="O66" s="340"/>
      <c r="P66" s="337" t="s">
        <v>168</v>
      </c>
      <c r="Q66" s="337"/>
      <c r="R66" s="337"/>
      <c r="S66" s="337"/>
      <c r="T66" s="337"/>
      <c r="U66" s="300"/>
      <c r="V66" s="340" t="s">
        <v>78</v>
      </c>
      <c r="W66" s="340"/>
      <c r="X66" s="340"/>
      <c r="Y66" s="340"/>
      <c r="Z66" s="340"/>
      <c r="AA66" s="340"/>
      <c r="AB66" s="337" t="s">
        <v>79</v>
      </c>
      <c r="AC66" s="337"/>
      <c r="AD66" s="337"/>
      <c r="AE66" s="337"/>
      <c r="AF66" s="337"/>
      <c r="AG66" s="300"/>
      <c r="AH66" s="340" t="s">
        <v>170</v>
      </c>
      <c r="AI66" s="340"/>
      <c r="AJ66" s="340"/>
      <c r="AK66" s="340"/>
      <c r="AL66" s="340"/>
      <c r="AM66" s="340"/>
      <c r="AN66" s="337" t="s">
        <v>171</v>
      </c>
      <c r="AO66" s="337"/>
      <c r="AP66" s="337"/>
      <c r="AQ66" s="337"/>
      <c r="AR66" s="337"/>
      <c r="AS66" s="338"/>
      <c r="AT66" s="3"/>
      <c r="AU66" s="3"/>
      <c r="AV66" s="3"/>
      <c r="AW66" s="3"/>
      <c r="AX66" s="3"/>
      <c r="AY66" s="3"/>
      <c r="AZ66" s="156"/>
      <c r="BA66" s="156"/>
      <c r="BB66" s="156"/>
      <c r="BC66" s="156"/>
    </row>
    <row r="67" spans="3:55" ht="39" thickBot="1">
      <c r="C67" s="3"/>
      <c r="D67" s="193"/>
      <c r="E67" s="193"/>
      <c r="F67" s="193"/>
      <c r="G67" s="193"/>
      <c r="H67" s="193"/>
      <c r="I67" s="193"/>
      <c r="J67" s="195" t="s">
        <v>55</v>
      </c>
      <c r="K67" s="138" t="s">
        <v>56</v>
      </c>
      <c r="L67" s="138" t="s">
        <v>57</v>
      </c>
      <c r="M67" s="138" t="s">
        <v>59</v>
      </c>
      <c r="N67" s="138" t="s">
        <v>60</v>
      </c>
      <c r="O67" s="138" t="s">
        <v>58</v>
      </c>
      <c r="P67" s="154" t="s">
        <v>55</v>
      </c>
      <c r="Q67" s="154" t="s">
        <v>56</v>
      </c>
      <c r="R67" s="154" t="s">
        <v>57</v>
      </c>
      <c r="S67" s="154" t="s">
        <v>59</v>
      </c>
      <c r="T67" s="154" t="s">
        <v>60</v>
      </c>
      <c r="U67" s="154" t="s">
        <v>58</v>
      </c>
      <c r="V67" s="138" t="s">
        <v>55</v>
      </c>
      <c r="W67" s="138" t="s">
        <v>56</v>
      </c>
      <c r="X67" s="138" t="s">
        <v>57</v>
      </c>
      <c r="Y67" s="138" t="s">
        <v>59</v>
      </c>
      <c r="Z67" s="138" t="s">
        <v>60</v>
      </c>
      <c r="AA67" s="138" t="s">
        <v>58</v>
      </c>
      <c r="AB67" s="154" t="s">
        <v>55</v>
      </c>
      <c r="AC67" s="154" t="s">
        <v>56</v>
      </c>
      <c r="AD67" s="154" t="s">
        <v>57</v>
      </c>
      <c r="AE67" s="154" t="s">
        <v>59</v>
      </c>
      <c r="AF67" s="154" t="s">
        <v>60</v>
      </c>
      <c r="AG67" s="163" t="s">
        <v>58</v>
      </c>
      <c r="AH67" s="138" t="s">
        <v>55</v>
      </c>
      <c r="AI67" s="138" t="s">
        <v>56</v>
      </c>
      <c r="AJ67" s="138" t="s">
        <v>57</v>
      </c>
      <c r="AK67" s="138" t="s">
        <v>59</v>
      </c>
      <c r="AL67" s="138" t="s">
        <v>60</v>
      </c>
      <c r="AM67" s="138" t="s">
        <v>58</v>
      </c>
      <c r="AN67" s="154" t="s">
        <v>55</v>
      </c>
      <c r="AO67" s="154" t="s">
        <v>56</v>
      </c>
      <c r="AP67" s="154" t="s">
        <v>57</v>
      </c>
      <c r="AQ67" s="154" t="s">
        <v>59</v>
      </c>
      <c r="AR67" s="154" t="s">
        <v>60</v>
      </c>
      <c r="AS67" s="168" t="s">
        <v>58</v>
      </c>
      <c r="AT67" s="3"/>
      <c r="AU67" s="3"/>
      <c r="AV67" s="3"/>
      <c r="AW67" s="3"/>
      <c r="AX67" s="3"/>
      <c r="AY67" s="3"/>
      <c r="AZ67" s="156"/>
      <c r="BA67" s="156"/>
      <c r="BB67" s="156"/>
      <c r="BC67" s="156"/>
    </row>
    <row r="68" spans="1:55" ht="13.5" thickTop="1">
      <c r="A68" s="199" t="s">
        <v>86</v>
      </c>
      <c r="B68" s="216"/>
      <c r="C68" s="3"/>
      <c r="D68" s="11"/>
      <c r="E68" s="11"/>
      <c r="F68" s="11"/>
      <c r="G68" s="11"/>
      <c r="H68" s="11"/>
      <c r="I68" s="11"/>
      <c r="J68" s="196"/>
      <c r="K68" s="9"/>
      <c r="L68" s="9"/>
      <c r="M68" s="9"/>
      <c r="N68" s="9"/>
      <c r="O68" s="9"/>
      <c r="P68" s="144"/>
      <c r="Q68" s="144"/>
      <c r="R68" s="144"/>
      <c r="S68" s="144"/>
      <c r="T68" s="144"/>
      <c r="U68" s="144"/>
      <c r="V68" s="68"/>
      <c r="W68" s="68"/>
      <c r="X68" s="68"/>
      <c r="Y68" s="68"/>
      <c r="Z68" s="68"/>
      <c r="AA68" s="68"/>
      <c r="AB68" s="144"/>
      <c r="AC68" s="144"/>
      <c r="AD68" s="144"/>
      <c r="AE68" s="144"/>
      <c r="AF68" s="144"/>
      <c r="AG68" s="148"/>
      <c r="AH68" s="68"/>
      <c r="AI68" s="68"/>
      <c r="AJ68" s="68"/>
      <c r="AK68" s="68"/>
      <c r="AL68" s="68"/>
      <c r="AM68" s="68"/>
      <c r="AN68" s="144"/>
      <c r="AO68" s="144"/>
      <c r="AP68" s="144"/>
      <c r="AQ68" s="144"/>
      <c r="AR68" s="144"/>
      <c r="AS68" s="150"/>
      <c r="AT68" s="3"/>
      <c r="AU68" s="3"/>
      <c r="AV68" s="3"/>
      <c r="AW68" s="3"/>
      <c r="AX68" s="3"/>
      <c r="AY68" s="3"/>
      <c r="AZ68" s="156"/>
      <c r="BA68" s="156"/>
      <c r="BB68" s="156"/>
      <c r="BC68" s="156"/>
    </row>
    <row r="69" spans="1:55" ht="12.75">
      <c r="A69" s="200" t="s">
        <v>87</v>
      </c>
      <c r="B69" s="217"/>
      <c r="C69" s="3"/>
      <c r="D69" s="11"/>
      <c r="E69" s="11"/>
      <c r="F69" s="11"/>
      <c r="G69" s="11"/>
      <c r="H69" s="11"/>
      <c r="I69" s="11"/>
      <c r="J69" s="196">
        <v>-1</v>
      </c>
      <c r="K69" s="9"/>
      <c r="L69" s="9"/>
      <c r="M69" s="9"/>
      <c r="N69" s="9"/>
      <c r="O69" s="9"/>
      <c r="P69" s="144"/>
      <c r="Q69" s="144"/>
      <c r="R69" s="144"/>
      <c r="S69" s="144"/>
      <c r="T69" s="144"/>
      <c r="U69" s="144">
        <v>0</v>
      </c>
      <c r="V69" s="68"/>
      <c r="W69" s="68"/>
      <c r="X69" s="68"/>
      <c r="Y69" s="68"/>
      <c r="Z69" s="68"/>
      <c r="AA69" s="68">
        <v>0</v>
      </c>
      <c r="AB69" s="144"/>
      <c r="AC69" s="144"/>
      <c r="AD69" s="144"/>
      <c r="AE69" s="144"/>
      <c r="AF69" s="144"/>
      <c r="AG69" s="148">
        <v>0</v>
      </c>
      <c r="AH69" s="68"/>
      <c r="AI69" s="68"/>
      <c r="AJ69" s="68"/>
      <c r="AK69" s="68"/>
      <c r="AL69" s="68"/>
      <c r="AM69" s="68">
        <v>0</v>
      </c>
      <c r="AN69" s="144">
        <v>-1</v>
      </c>
      <c r="AO69" s="144"/>
      <c r="AP69" s="144">
        <v>-1</v>
      </c>
      <c r="AQ69" s="144"/>
      <c r="AR69" s="144"/>
      <c r="AS69" s="150"/>
      <c r="AT69" s="3"/>
      <c r="AU69" s="3"/>
      <c r="AV69" s="3"/>
      <c r="AW69" s="3"/>
      <c r="AX69" s="3"/>
      <c r="AY69" s="3"/>
      <c r="AZ69" s="156"/>
      <c r="BA69" s="156"/>
      <c r="BB69" s="156"/>
      <c r="BC69" s="156"/>
    </row>
    <row r="70" spans="1:55" ht="12.75">
      <c r="A70" s="201" t="s">
        <v>148</v>
      </c>
      <c r="B70" s="217"/>
      <c r="C70" s="3"/>
      <c r="D70" s="11"/>
      <c r="E70" s="11"/>
      <c r="F70" s="11"/>
      <c r="G70" s="11"/>
      <c r="H70" s="11"/>
      <c r="I70" s="11"/>
      <c r="J70" s="196"/>
      <c r="K70" s="9"/>
      <c r="L70" s="9"/>
      <c r="M70" s="9"/>
      <c r="N70" s="9"/>
      <c r="O70" s="9"/>
      <c r="P70" s="144"/>
      <c r="Q70" s="144"/>
      <c r="R70" s="144"/>
      <c r="S70" s="144"/>
      <c r="T70" s="144"/>
      <c r="U70" s="144"/>
      <c r="V70" s="68"/>
      <c r="W70" s="68"/>
      <c r="X70" s="68"/>
      <c r="Y70" s="68"/>
      <c r="Z70" s="68"/>
      <c r="AA70" s="68"/>
      <c r="AB70" s="144"/>
      <c r="AC70" s="144"/>
      <c r="AD70" s="144"/>
      <c r="AE70" s="144"/>
      <c r="AF70" s="144"/>
      <c r="AG70" s="148"/>
      <c r="AH70" s="68"/>
      <c r="AI70" s="68"/>
      <c r="AJ70" s="68"/>
      <c r="AK70" s="68"/>
      <c r="AL70" s="68"/>
      <c r="AM70" s="68"/>
      <c r="AN70" s="144"/>
      <c r="AO70" s="144"/>
      <c r="AP70" s="144"/>
      <c r="AQ70" s="144"/>
      <c r="AR70" s="144"/>
      <c r="AS70" s="150"/>
      <c r="AT70" s="3"/>
      <c r="AU70" s="3"/>
      <c r="AV70" s="3"/>
      <c r="AW70" s="3"/>
      <c r="AX70" s="3"/>
      <c r="AY70" s="3"/>
      <c r="AZ70" s="156"/>
      <c r="BA70" s="156"/>
      <c r="BB70" s="156"/>
      <c r="BC70" s="156"/>
    </row>
    <row r="71" spans="1:55" ht="12.75">
      <c r="A71" s="202" t="s">
        <v>88</v>
      </c>
      <c r="B71" s="218"/>
      <c r="C71" s="3"/>
      <c r="D71" s="11"/>
      <c r="E71" s="11"/>
      <c r="F71" s="11"/>
      <c r="G71" s="11"/>
      <c r="H71" s="11"/>
      <c r="I71" s="11"/>
      <c r="J71" s="196"/>
      <c r="K71" s="9"/>
      <c r="L71" s="9"/>
      <c r="M71" s="9"/>
      <c r="N71" s="9"/>
      <c r="O71" s="9"/>
      <c r="P71" s="144"/>
      <c r="Q71" s="144"/>
      <c r="R71" s="144"/>
      <c r="S71" s="144"/>
      <c r="T71" s="144"/>
      <c r="U71" s="144"/>
      <c r="V71" s="68"/>
      <c r="W71" s="68"/>
      <c r="X71" s="68"/>
      <c r="Y71" s="68"/>
      <c r="Z71" s="68"/>
      <c r="AA71" s="68"/>
      <c r="AB71" s="144"/>
      <c r="AC71" s="144"/>
      <c r="AD71" s="144"/>
      <c r="AE71" s="144"/>
      <c r="AF71" s="144"/>
      <c r="AG71" s="148"/>
      <c r="AH71" s="68"/>
      <c r="AI71" s="68"/>
      <c r="AJ71" s="68"/>
      <c r="AK71" s="68"/>
      <c r="AL71" s="68"/>
      <c r="AM71" s="68"/>
      <c r="AN71" s="144"/>
      <c r="AO71" s="144"/>
      <c r="AP71" s="144"/>
      <c r="AQ71" s="144"/>
      <c r="AR71" s="144"/>
      <c r="AS71" s="150"/>
      <c r="AT71" s="3"/>
      <c r="AU71" s="3"/>
      <c r="AV71" s="3"/>
      <c r="AW71" s="3"/>
      <c r="AX71" s="3"/>
      <c r="AY71" s="3"/>
      <c r="AZ71" s="156"/>
      <c r="BA71" s="156"/>
      <c r="BB71" s="156"/>
      <c r="BC71" s="156"/>
    </row>
    <row r="72" spans="1:55" ht="12.75">
      <c r="A72" s="202" t="s">
        <v>61</v>
      </c>
      <c r="B72" s="218"/>
      <c r="C72" s="3"/>
      <c r="D72" s="11"/>
      <c r="E72" s="11"/>
      <c r="F72" s="11"/>
      <c r="G72" s="11"/>
      <c r="H72" s="11"/>
      <c r="I72" s="11"/>
      <c r="J72" s="196"/>
      <c r="K72" s="9"/>
      <c r="L72" s="9"/>
      <c r="M72" s="9"/>
      <c r="N72" s="9"/>
      <c r="O72" s="9"/>
      <c r="P72" s="144"/>
      <c r="Q72" s="144"/>
      <c r="R72" s="144"/>
      <c r="S72" s="144"/>
      <c r="T72" s="144"/>
      <c r="U72" s="144"/>
      <c r="V72" s="68"/>
      <c r="W72" s="68"/>
      <c r="X72" s="68"/>
      <c r="Y72" s="68"/>
      <c r="Z72" s="68"/>
      <c r="AA72" s="68"/>
      <c r="AB72" s="144"/>
      <c r="AC72" s="144"/>
      <c r="AD72" s="144"/>
      <c r="AE72" s="144"/>
      <c r="AF72" s="144"/>
      <c r="AG72" s="148"/>
      <c r="AH72" s="68"/>
      <c r="AI72" s="68"/>
      <c r="AJ72" s="68"/>
      <c r="AK72" s="68"/>
      <c r="AL72" s="68"/>
      <c r="AM72" s="68"/>
      <c r="AN72" s="144"/>
      <c r="AO72" s="144"/>
      <c r="AP72" s="144"/>
      <c r="AQ72" s="144"/>
      <c r="AR72" s="144"/>
      <c r="AS72" s="150"/>
      <c r="AT72" s="3"/>
      <c r="AU72" s="3"/>
      <c r="AV72" s="3"/>
      <c r="AW72" s="3"/>
      <c r="AX72" s="3"/>
      <c r="AY72" s="3"/>
      <c r="AZ72" s="156"/>
      <c r="BA72" s="156"/>
      <c r="BB72" s="156"/>
      <c r="BC72" s="156"/>
    </row>
    <row r="73" spans="1:55" ht="12.75">
      <c r="A73" s="202" t="s">
        <v>89</v>
      </c>
      <c r="B73" s="218"/>
      <c r="C73" s="3"/>
      <c r="D73" s="11"/>
      <c r="E73" s="11"/>
      <c r="F73" s="11"/>
      <c r="G73" s="11"/>
      <c r="H73" s="11"/>
      <c r="I73" s="11"/>
      <c r="J73" s="196"/>
      <c r="K73" s="9"/>
      <c r="L73" s="9"/>
      <c r="M73" s="9"/>
      <c r="N73" s="9"/>
      <c r="O73" s="9"/>
      <c r="P73" s="144"/>
      <c r="Q73" s="144"/>
      <c r="R73" s="144"/>
      <c r="S73" s="144"/>
      <c r="T73" s="144"/>
      <c r="U73" s="144"/>
      <c r="V73" s="68"/>
      <c r="W73" s="68"/>
      <c r="X73" s="68"/>
      <c r="Y73" s="68"/>
      <c r="Z73" s="68"/>
      <c r="AA73" s="68"/>
      <c r="AB73" s="144"/>
      <c r="AC73" s="144"/>
      <c r="AD73" s="144"/>
      <c r="AE73" s="144"/>
      <c r="AF73" s="144"/>
      <c r="AG73" s="148"/>
      <c r="AH73" s="68"/>
      <c r="AI73" s="68"/>
      <c r="AJ73" s="68"/>
      <c r="AK73" s="68"/>
      <c r="AL73" s="68"/>
      <c r="AM73" s="68"/>
      <c r="AN73" s="144"/>
      <c r="AO73" s="144"/>
      <c r="AP73" s="144"/>
      <c r="AQ73" s="144"/>
      <c r="AR73" s="144"/>
      <c r="AS73" s="150"/>
      <c r="AT73" s="3"/>
      <c r="AU73" s="3"/>
      <c r="AV73" s="3"/>
      <c r="AW73" s="3"/>
      <c r="AX73" s="3"/>
      <c r="AY73" s="3"/>
      <c r="AZ73" s="156"/>
      <c r="BA73" s="156"/>
      <c r="BB73" s="156"/>
      <c r="BC73" s="156"/>
    </row>
    <row r="74" spans="1:55" ht="12.75">
      <c r="A74" s="202" t="s">
        <v>90</v>
      </c>
      <c r="B74" s="218"/>
      <c r="C74" s="3"/>
      <c r="D74" s="11"/>
      <c r="E74" s="11"/>
      <c r="F74" s="11"/>
      <c r="G74" s="11"/>
      <c r="H74" s="11"/>
      <c r="I74" s="11"/>
      <c r="J74" s="196"/>
      <c r="K74" s="9"/>
      <c r="L74" s="9"/>
      <c r="M74" s="9"/>
      <c r="N74" s="9"/>
      <c r="O74" s="9"/>
      <c r="P74" s="144"/>
      <c r="Q74" s="144"/>
      <c r="R74" s="144"/>
      <c r="S74" s="144"/>
      <c r="T74" s="144"/>
      <c r="U74" s="144"/>
      <c r="V74" s="68"/>
      <c r="W74" s="68"/>
      <c r="X74" s="68"/>
      <c r="Y74" s="68"/>
      <c r="Z74" s="68"/>
      <c r="AA74" s="68"/>
      <c r="AB74" s="144"/>
      <c r="AC74" s="144"/>
      <c r="AD74" s="144"/>
      <c r="AE74" s="144"/>
      <c r="AF74" s="144"/>
      <c r="AG74" s="148"/>
      <c r="AH74" s="68"/>
      <c r="AI74" s="68"/>
      <c r="AJ74" s="68"/>
      <c r="AK74" s="68"/>
      <c r="AL74" s="68"/>
      <c r="AM74" s="68"/>
      <c r="AN74" s="144"/>
      <c r="AO74" s="144"/>
      <c r="AP74" s="144"/>
      <c r="AQ74" s="144"/>
      <c r="AR74" s="144"/>
      <c r="AS74" s="150"/>
      <c r="AT74" s="3"/>
      <c r="AU74" s="3"/>
      <c r="AV74" s="3"/>
      <c r="AW74" s="3"/>
      <c r="AX74" s="3"/>
      <c r="AY74" s="3"/>
      <c r="AZ74" s="156"/>
      <c r="BA74" s="156"/>
      <c r="BB74" s="156"/>
      <c r="BC74" s="156"/>
    </row>
    <row r="75" spans="1:55" ht="12.75">
      <c r="A75" s="202" t="s">
        <v>91</v>
      </c>
      <c r="B75" s="218"/>
      <c r="C75" s="3"/>
      <c r="D75" s="11"/>
      <c r="E75" s="11"/>
      <c r="F75" s="11"/>
      <c r="G75" s="11"/>
      <c r="H75" s="11"/>
      <c r="I75" s="11"/>
      <c r="J75" s="196"/>
      <c r="K75" s="9"/>
      <c r="L75" s="9"/>
      <c r="M75" s="9"/>
      <c r="N75" s="9"/>
      <c r="O75" s="9"/>
      <c r="P75" s="144"/>
      <c r="Q75" s="144"/>
      <c r="R75" s="144"/>
      <c r="S75" s="144"/>
      <c r="T75" s="144"/>
      <c r="U75" s="144"/>
      <c r="V75" s="68"/>
      <c r="W75" s="68"/>
      <c r="X75" s="68"/>
      <c r="Y75" s="68"/>
      <c r="Z75" s="68"/>
      <c r="AA75" s="68"/>
      <c r="AB75" s="144"/>
      <c r="AC75" s="144"/>
      <c r="AD75" s="144"/>
      <c r="AE75" s="144"/>
      <c r="AF75" s="144"/>
      <c r="AG75" s="148"/>
      <c r="AH75" s="68"/>
      <c r="AI75" s="68"/>
      <c r="AJ75" s="68"/>
      <c r="AK75" s="68"/>
      <c r="AL75" s="68"/>
      <c r="AM75" s="68"/>
      <c r="AN75" s="144"/>
      <c r="AO75" s="144"/>
      <c r="AP75" s="144"/>
      <c r="AQ75" s="144"/>
      <c r="AR75" s="144"/>
      <c r="AS75" s="150"/>
      <c r="AT75" s="3"/>
      <c r="AU75" s="3"/>
      <c r="AV75" s="3"/>
      <c r="AW75" s="3"/>
      <c r="AX75" s="3"/>
      <c r="AY75" s="3"/>
      <c r="AZ75" s="156"/>
      <c r="BA75" s="156"/>
      <c r="BB75" s="156"/>
      <c r="BC75" s="156"/>
    </row>
    <row r="76" spans="1:55" ht="12.75">
      <c r="A76" s="202" t="s">
        <v>92</v>
      </c>
      <c r="B76" s="218"/>
      <c r="C76" s="3"/>
      <c r="D76" s="11"/>
      <c r="E76" s="11"/>
      <c r="F76" s="11"/>
      <c r="G76" s="11"/>
      <c r="H76" s="11"/>
      <c r="I76" s="11"/>
      <c r="J76" s="196"/>
      <c r="K76" s="9"/>
      <c r="L76" s="9"/>
      <c r="M76" s="9"/>
      <c r="N76" s="9"/>
      <c r="O76" s="9"/>
      <c r="P76" s="144"/>
      <c r="Q76" s="144"/>
      <c r="R76" s="144"/>
      <c r="S76" s="144"/>
      <c r="T76" s="144"/>
      <c r="U76" s="144"/>
      <c r="V76" s="68"/>
      <c r="W76" s="68"/>
      <c r="X76" s="68"/>
      <c r="Y76" s="68"/>
      <c r="Z76" s="68"/>
      <c r="AA76" s="68"/>
      <c r="AB76" s="144"/>
      <c r="AC76" s="144"/>
      <c r="AD76" s="144"/>
      <c r="AE76" s="144"/>
      <c r="AF76" s="144"/>
      <c r="AG76" s="148"/>
      <c r="AH76" s="68"/>
      <c r="AI76" s="68"/>
      <c r="AJ76" s="68"/>
      <c r="AK76" s="68"/>
      <c r="AL76" s="68"/>
      <c r="AM76" s="68"/>
      <c r="AN76" s="144"/>
      <c r="AO76" s="144"/>
      <c r="AP76" s="144"/>
      <c r="AQ76" s="144"/>
      <c r="AR76" s="144"/>
      <c r="AS76" s="150"/>
      <c r="AT76" s="3"/>
      <c r="AU76" s="3"/>
      <c r="AV76" s="3"/>
      <c r="AW76" s="3"/>
      <c r="AX76" s="3"/>
      <c r="AY76" s="3"/>
      <c r="AZ76" s="156"/>
      <c r="BA76" s="156"/>
      <c r="BB76" s="156"/>
      <c r="BC76" s="156"/>
    </row>
    <row r="77" spans="1:55" ht="12.75">
      <c r="A77" s="202"/>
      <c r="B77" s="218"/>
      <c r="C77" s="3"/>
      <c r="D77" s="11"/>
      <c r="E77" s="11"/>
      <c r="F77" s="11"/>
      <c r="G77" s="11"/>
      <c r="H77" s="11"/>
      <c r="I77" s="11"/>
      <c r="J77" s="196"/>
      <c r="K77" s="9"/>
      <c r="L77" s="9"/>
      <c r="M77" s="9"/>
      <c r="N77" s="9"/>
      <c r="O77" s="9"/>
      <c r="P77" s="144"/>
      <c r="Q77" s="144"/>
      <c r="R77" s="144"/>
      <c r="S77" s="144"/>
      <c r="T77" s="144"/>
      <c r="U77" s="144"/>
      <c r="V77" s="68"/>
      <c r="W77" s="68"/>
      <c r="X77" s="68"/>
      <c r="Y77" s="68"/>
      <c r="Z77" s="68"/>
      <c r="AA77" s="68"/>
      <c r="AB77" s="144"/>
      <c r="AC77" s="144"/>
      <c r="AD77" s="144"/>
      <c r="AE77" s="144"/>
      <c r="AF77" s="144"/>
      <c r="AG77" s="148"/>
      <c r="AH77" s="68"/>
      <c r="AI77" s="68"/>
      <c r="AJ77" s="68"/>
      <c r="AK77" s="68"/>
      <c r="AL77" s="68"/>
      <c r="AM77" s="68"/>
      <c r="AN77" s="144"/>
      <c r="AO77" s="144"/>
      <c r="AP77" s="144"/>
      <c r="AQ77" s="144"/>
      <c r="AR77" s="144"/>
      <c r="AS77" s="150"/>
      <c r="AT77" s="3"/>
      <c r="AU77" s="3"/>
      <c r="AV77" s="3"/>
      <c r="AW77" s="3"/>
      <c r="AX77" s="3"/>
      <c r="AY77" s="3"/>
      <c r="AZ77" s="156"/>
      <c r="BA77" s="156"/>
      <c r="BB77" s="156"/>
      <c r="BC77" s="156"/>
    </row>
    <row r="78" spans="1:55" ht="12.75">
      <c r="A78" s="200"/>
      <c r="B78" s="217"/>
      <c r="C78" s="3"/>
      <c r="D78" s="11"/>
      <c r="E78" s="11"/>
      <c r="F78" s="11"/>
      <c r="G78" s="11"/>
      <c r="H78" s="11"/>
      <c r="I78" s="11"/>
      <c r="J78" s="196"/>
      <c r="K78" s="9"/>
      <c r="L78" s="9"/>
      <c r="M78" s="9"/>
      <c r="N78" s="9"/>
      <c r="O78" s="9"/>
      <c r="P78" s="144"/>
      <c r="Q78" s="144"/>
      <c r="R78" s="144"/>
      <c r="S78" s="144"/>
      <c r="T78" s="144"/>
      <c r="U78" s="144"/>
      <c r="V78" s="68"/>
      <c r="W78" s="68"/>
      <c r="X78" s="68"/>
      <c r="Y78" s="68"/>
      <c r="Z78" s="68"/>
      <c r="AA78" s="68"/>
      <c r="AB78" s="144"/>
      <c r="AC78" s="144"/>
      <c r="AD78" s="144"/>
      <c r="AE78" s="144"/>
      <c r="AF78" s="144"/>
      <c r="AG78" s="148"/>
      <c r="AH78" s="68"/>
      <c r="AI78" s="68"/>
      <c r="AJ78" s="68"/>
      <c r="AK78" s="68"/>
      <c r="AL78" s="68"/>
      <c r="AM78" s="68"/>
      <c r="AN78" s="144"/>
      <c r="AO78" s="144"/>
      <c r="AP78" s="144"/>
      <c r="AQ78" s="144"/>
      <c r="AR78" s="144"/>
      <c r="AS78" s="150"/>
      <c r="AT78" s="3"/>
      <c r="AU78" s="3"/>
      <c r="AV78" s="3"/>
      <c r="AW78" s="3"/>
      <c r="AX78" s="3"/>
      <c r="AY78" s="3"/>
      <c r="AZ78" s="156"/>
      <c r="BA78" s="156"/>
      <c r="BB78" s="156"/>
      <c r="BC78" s="156"/>
    </row>
    <row r="79" spans="1:55" ht="12.75">
      <c r="A79" s="200"/>
      <c r="B79" s="217"/>
      <c r="C79" s="3"/>
      <c r="D79" s="11"/>
      <c r="E79" s="11"/>
      <c r="F79" s="11"/>
      <c r="G79" s="11"/>
      <c r="H79" s="11"/>
      <c r="I79" s="11"/>
      <c r="J79" s="196"/>
      <c r="K79" s="9"/>
      <c r="L79" s="9"/>
      <c r="M79" s="9"/>
      <c r="N79" s="9"/>
      <c r="O79" s="9"/>
      <c r="P79" s="144"/>
      <c r="Q79" s="144"/>
      <c r="R79" s="144"/>
      <c r="S79" s="144"/>
      <c r="T79" s="144"/>
      <c r="U79" s="144"/>
      <c r="V79" s="68"/>
      <c r="W79" s="68"/>
      <c r="X79" s="68"/>
      <c r="Y79" s="68"/>
      <c r="Z79" s="68"/>
      <c r="AA79" s="68"/>
      <c r="AB79" s="144"/>
      <c r="AC79" s="144"/>
      <c r="AD79" s="144"/>
      <c r="AE79" s="144"/>
      <c r="AF79" s="144"/>
      <c r="AG79" s="148"/>
      <c r="AH79" s="68"/>
      <c r="AI79" s="68"/>
      <c r="AJ79" s="68"/>
      <c r="AK79" s="68"/>
      <c r="AL79" s="68"/>
      <c r="AM79" s="68"/>
      <c r="AN79" s="144"/>
      <c r="AO79" s="144"/>
      <c r="AP79" s="144"/>
      <c r="AQ79" s="144"/>
      <c r="AR79" s="144"/>
      <c r="AS79" s="150"/>
      <c r="AT79" s="3"/>
      <c r="AU79" s="3"/>
      <c r="AV79" s="3"/>
      <c r="AW79" s="3"/>
      <c r="AX79" s="3"/>
      <c r="AY79" s="3"/>
      <c r="AZ79" s="156"/>
      <c r="BA79" s="156"/>
      <c r="BB79" s="156"/>
      <c r="BC79" s="156"/>
    </row>
    <row r="80" spans="1:55" ht="12.75">
      <c r="A80" s="201"/>
      <c r="B80" s="217"/>
      <c r="C80" s="3"/>
      <c r="D80" s="11"/>
      <c r="E80" s="11"/>
      <c r="F80" s="11"/>
      <c r="G80" s="11"/>
      <c r="H80" s="11"/>
      <c r="I80" s="11"/>
      <c r="J80" s="196"/>
      <c r="K80" s="9"/>
      <c r="L80" s="9"/>
      <c r="M80" s="9"/>
      <c r="N80" s="9"/>
      <c r="O80" s="9"/>
      <c r="P80" s="144"/>
      <c r="Q80" s="144"/>
      <c r="R80" s="144"/>
      <c r="S80" s="144"/>
      <c r="T80" s="144"/>
      <c r="U80" s="144"/>
      <c r="V80" s="68"/>
      <c r="W80" s="68"/>
      <c r="X80" s="68"/>
      <c r="Y80" s="68"/>
      <c r="Z80" s="68"/>
      <c r="AA80" s="68"/>
      <c r="AB80" s="144"/>
      <c r="AC80" s="144"/>
      <c r="AD80" s="144"/>
      <c r="AE80" s="144"/>
      <c r="AF80" s="144"/>
      <c r="AG80" s="148"/>
      <c r="AH80" s="68"/>
      <c r="AI80" s="68"/>
      <c r="AJ80" s="68"/>
      <c r="AK80" s="68"/>
      <c r="AL80" s="68"/>
      <c r="AM80" s="68"/>
      <c r="AN80" s="144"/>
      <c r="AO80" s="144"/>
      <c r="AP80" s="144"/>
      <c r="AQ80" s="144"/>
      <c r="AR80" s="144"/>
      <c r="AS80" s="150"/>
      <c r="AT80" s="3"/>
      <c r="AU80" s="3"/>
      <c r="AV80" s="3"/>
      <c r="AW80" s="3"/>
      <c r="AX80" s="3"/>
      <c r="AY80" s="3"/>
      <c r="AZ80" s="156"/>
      <c r="BA80" s="156"/>
      <c r="BB80" s="156"/>
      <c r="BC80" s="156"/>
    </row>
    <row r="81" spans="1:55" ht="12.75">
      <c r="A81" s="201"/>
      <c r="B81" s="217"/>
      <c r="C81" s="3"/>
      <c r="D81" s="11"/>
      <c r="E81" s="11"/>
      <c r="F81" s="11"/>
      <c r="G81" s="11"/>
      <c r="H81" s="11"/>
      <c r="I81" s="11"/>
      <c r="J81" s="196"/>
      <c r="K81" s="9"/>
      <c r="L81" s="9"/>
      <c r="M81" s="9"/>
      <c r="N81" s="9"/>
      <c r="O81" s="9"/>
      <c r="P81" s="144"/>
      <c r="Q81" s="144"/>
      <c r="R81" s="144"/>
      <c r="S81" s="144"/>
      <c r="T81" s="144"/>
      <c r="U81" s="144"/>
      <c r="V81" s="68"/>
      <c r="W81" s="68"/>
      <c r="X81" s="68"/>
      <c r="Y81" s="68"/>
      <c r="Z81" s="68"/>
      <c r="AA81" s="68"/>
      <c r="AB81" s="144"/>
      <c r="AC81" s="144"/>
      <c r="AD81" s="144"/>
      <c r="AE81" s="144"/>
      <c r="AF81" s="144"/>
      <c r="AG81" s="148"/>
      <c r="AH81" s="68"/>
      <c r="AI81" s="68"/>
      <c r="AJ81" s="68"/>
      <c r="AK81" s="68"/>
      <c r="AL81" s="68"/>
      <c r="AM81" s="68"/>
      <c r="AN81" s="144"/>
      <c r="AO81" s="144"/>
      <c r="AP81" s="144"/>
      <c r="AQ81" s="144"/>
      <c r="AR81" s="144"/>
      <c r="AS81" s="150"/>
      <c r="AT81" s="3"/>
      <c r="AU81" s="3"/>
      <c r="AV81" s="3"/>
      <c r="AW81" s="3"/>
      <c r="AX81" s="3"/>
      <c r="AY81" s="3"/>
      <c r="AZ81" s="156"/>
      <c r="BA81" s="156"/>
      <c r="BB81" s="156"/>
      <c r="BC81" s="156"/>
    </row>
    <row r="82" spans="1:55" ht="12.75">
      <c r="A82" s="201" t="s">
        <v>93</v>
      </c>
      <c r="B82" s="217"/>
      <c r="C82" s="3"/>
      <c r="D82" s="11"/>
      <c r="E82" s="11"/>
      <c r="F82" s="11"/>
      <c r="G82" s="11"/>
      <c r="H82" s="11"/>
      <c r="I82" s="11"/>
      <c r="J82" s="196"/>
      <c r="K82" s="9"/>
      <c r="L82" s="9"/>
      <c r="M82" s="9"/>
      <c r="N82" s="9"/>
      <c r="O82" s="9"/>
      <c r="P82" s="144"/>
      <c r="Q82" s="144"/>
      <c r="R82" s="144"/>
      <c r="S82" s="144"/>
      <c r="T82" s="144"/>
      <c r="U82" s="144"/>
      <c r="V82" s="68"/>
      <c r="W82" s="68"/>
      <c r="X82" s="68"/>
      <c r="Y82" s="68"/>
      <c r="Z82" s="68"/>
      <c r="AA82" s="68"/>
      <c r="AB82" s="144"/>
      <c r="AC82" s="144"/>
      <c r="AD82" s="144"/>
      <c r="AE82" s="144"/>
      <c r="AF82" s="144"/>
      <c r="AG82" s="148"/>
      <c r="AH82" s="68"/>
      <c r="AI82" s="68"/>
      <c r="AJ82" s="68"/>
      <c r="AK82" s="68"/>
      <c r="AL82" s="68"/>
      <c r="AM82" s="68"/>
      <c r="AN82" s="144"/>
      <c r="AO82" s="144"/>
      <c r="AP82" s="144"/>
      <c r="AQ82" s="144"/>
      <c r="AR82" s="144"/>
      <c r="AS82" s="150"/>
      <c r="AT82" s="3"/>
      <c r="AU82" s="3"/>
      <c r="AV82" s="3"/>
      <c r="AW82" s="3"/>
      <c r="AX82" s="3"/>
      <c r="AY82" s="3"/>
      <c r="AZ82" s="156"/>
      <c r="BA82" s="156"/>
      <c r="BB82" s="156"/>
      <c r="BC82" s="156"/>
    </row>
    <row r="83" spans="1:55" ht="12.75">
      <c r="A83" s="201" t="s">
        <v>62</v>
      </c>
      <c r="B83" s="217"/>
      <c r="C83" s="3"/>
      <c r="D83" s="11"/>
      <c r="E83" s="11"/>
      <c r="F83" s="11"/>
      <c r="G83" s="11"/>
      <c r="H83" s="11"/>
      <c r="I83" s="11"/>
      <c r="J83" s="196"/>
      <c r="K83" s="9"/>
      <c r="L83" s="9"/>
      <c r="M83" s="9"/>
      <c r="N83" s="9"/>
      <c r="O83" s="9"/>
      <c r="P83" s="144"/>
      <c r="Q83" s="144"/>
      <c r="R83" s="144"/>
      <c r="S83" s="144"/>
      <c r="T83" s="144"/>
      <c r="U83" s="144"/>
      <c r="V83" s="68"/>
      <c r="W83" s="68"/>
      <c r="X83" s="68"/>
      <c r="Y83" s="68"/>
      <c r="Z83" s="68"/>
      <c r="AA83" s="68"/>
      <c r="AB83" s="144"/>
      <c r="AC83" s="144"/>
      <c r="AD83" s="144"/>
      <c r="AE83" s="144"/>
      <c r="AF83" s="144"/>
      <c r="AG83" s="148"/>
      <c r="AH83" s="68"/>
      <c r="AI83" s="68"/>
      <c r="AJ83" s="68"/>
      <c r="AK83" s="68"/>
      <c r="AL83" s="68"/>
      <c r="AM83" s="68"/>
      <c r="AN83" s="144"/>
      <c r="AO83" s="144"/>
      <c r="AP83" s="144"/>
      <c r="AQ83" s="144">
        <v>1</v>
      </c>
      <c r="AR83" s="144"/>
      <c r="AS83" s="150"/>
      <c r="AT83" s="3"/>
      <c r="AU83" s="3"/>
      <c r="AV83" s="3"/>
      <c r="AW83" s="3"/>
      <c r="AX83" s="3"/>
      <c r="AY83" s="3"/>
      <c r="AZ83" s="156"/>
      <c r="BA83" s="156"/>
      <c r="BB83" s="156"/>
      <c r="BC83" s="156"/>
    </row>
    <row r="84" spans="1:55" ht="12.75">
      <c r="A84" s="201" t="s">
        <v>94</v>
      </c>
      <c r="B84" s="217"/>
      <c r="C84" s="3"/>
      <c r="D84" s="11"/>
      <c r="E84" s="11"/>
      <c r="F84" s="11"/>
      <c r="G84" s="11"/>
      <c r="H84" s="11"/>
      <c r="I84" s="11"/>
      <c r="J84" s="196"/>
      <c r="K84" s="9"/>
      <c r="L84" s="9"/>
      <c r="M84" s="9"/>
      <c r="N84" s="9"/>
      <c r="O84" s="9"/>
      <c r="P84" s="144"/>
      <c r="Q84" s="144"/>
      <c r="R84" s="144"/>
      <c r="S84" s="144"/>
      <c r="T84" s="144"/>
      <c r="U84" s="144"/>
      <c r="V84" s="68"/>
      <c r="W84" s="68"/>
      <c r="X84" s="68"/>
      <c r="Y84" s="68"/>
      <c r="Z84" s="68"/>
      <c r="AA84" s="68"/>
      <c r="AB84" s="144"/>
      <c r="AC84" s="144"/>
      <c r="AD84" s="144"/>
      <c r="AE84" s="144"/>
      <c r="AF84" s="144"/>
      <c r="AG84" s="148"/>
      <c r="AH84" s="68"/>
      <c r="AI84" s="68"/>
      <c r="AJ84" s="68"/>
      <c r="AK84" s="68"/>
      <c r="AL84" s="68"/>
      <c r="AM84" s="68"/>
      <c r="AN84" s="144"/>
      <c r="AO84" s="144"/>
      <c r="AP84" s="144"/>
      <c r="AQ84" s="144"/>
      <c r="AR84" s="144"/>
      <c r="AS84" s="150"/>
      <c r="AT84" s="3"/>
      <c r="AU84" s="3"/>
      <c r="AV84" s="3"/>
      <c r="AW84" s="3"/>
      <c r="AX84" s="3"/>
      <c r="AY84" s="3"/>
      <c r="AZ84" s="156"/>
      <c r="BA84" s="156"/>
      <c r="BB84" s="156"/>
      <c r="BC84" s="156"/>
    </row>
    <row r="85" spans="1:55" ht="12.75">
      <c r="A85" s="200" t="s">
        <v>95</v>
      </c>
      <c r="B85" s="217"/>
      <c r="C85" s="3"/>
      <c r="D85" s="11"/>
      <c r="E85" s="11"/>
      <c r="F85" s="11"/>
      <c r="G85" s="11"/>
      <c r="H85" s="11"/>
      <c r="I85" s="11"/>
      <c r="J85" s="196"/>
      <c r="K85" s="9"/>
      <c r="L85" s="9"/>
      <c r="M85" s="9"/>
      <c r="N85" s="9"/>
      <c r="O85" s="9"/>
      <c r="P85" s="144"/>
      <c r="Q85" s="144"/>
      <c r="R85" s="144"/>
      <c r="S85" s="144"/>
      <c r="T85" s="144"/>
      <c r="U85" s="144"/>
      <c r="V85" s="68"/>
      <c r="W85" s="68"/>
      <c r="X85" s="68"/>
      <c r="Y85" s="68"/>
      <c r="Z85" s="68"/>
      <c r="AA85" s="68"/>
      <c r="AB85" s="144"/>
      <c r="AC85" s="144"/>
      <c r="AD85" s="144"/>
      <c r="AE85" s="144"/>
      <c r="AF85" s="144"/>
      <c r="AG85" s="148"/>
      <c r="AH85" s="68"/>
      <c r="AI85" s="68"/>
      <c r="AJ85" s="68"/>
      <c r="AK85" s="68"/>
      <c r="AL85" s="68"/>
      <c r="AM85" s="68"/>
      <c r="AN85" s="144"/>
      <c r="AO85" s="144"/>
      <c r="AP85" s="144"/>
      <c r="AQ85" s="144"/>
      <c r="AR85" s="144"/>
      <c r="AS85" s="150"/>
      <c r="AT85" s="3"/>
      <c r="AU85" s="3"/>
      <c r="AV85" s="3"/>
      <c r="AW85" s="3"/>
      <c r="AX85" s="3"/>
      <c r="AY85" s="3"/>
      <c r="AZ85" s="156"/>
      <c r="BA85" s="156"/>
      <c r="BB85" s="156"/>
      <c r="BC85" s="156"/>
    </row>
    <row r="86" spans="1:55" ht="12.75">
      <c r="A86" s="203" t="s">
        <v>96</v>
      </c>
      <c r="B86" s="103"/>
      <c r="C86" s="3"/>
      <c r="D86" s="11"/>
      <c r="E86" s="11"/>
      <c r="F86" s="11"/>
      <c r="G86" s="11"/>
      <c r="H86" s="11"/>
      <c r="I86" s="11"/>
      <c r="J86" s="196"/>
      <c r="K86" s="9"/>
      <c r="L86" s="9"/>
      <c r="M86" s="9"/>
      <c r="N86" s="9"/>
      <c r="O86" s="9"/>
      <c r="P86" s="144"/>
      <c r="Q86" s="144"/>
      <c r="R86" s="144"/>
      <c r="S86" s="144"/>
      <c r="T86" s="144"/>
      <c r="U86" s="144"/>
      <c r="V86" s="68"/>
      <c r="W86" s="68"/>
      <c r="X86" s="68"/>
      <c r="Y86" s="68"/>
      <c r="Z86" s="68"/>
      <c r="AA86" s="68"/>
      <c r="AB86" s="144"/>
      <c r="AC86" s="144"/>
      <c r="AD86" s="144"/>
      <c r="AE86" s="144"/>
      <c r="AF86" s="144"/>
      <c r="AG86" s="148"/>
      <c r="AH86" s="68"/>
      <c r="AI86" s="68"/>
      <c r="AJ86" s="68"/>
      <c r="AK86" s="68"/>
      <c r="AL86" s="68"/>
      <c r="AM86" s="68"/>
      <c r="AN86" s="144"/>
      <c r="AO86" s="144"/>
      <c r="AP86" s="144"/>
      <c r="AQ86" s="144"/>
      <c r="AR86" s="144"/>
      <c r="AS86" s="150"/>
      <c r="AT86" s="3"/>
      <c r="AU86" s="3"/>
      <c r="AV86" s="3"/>
      <c r="AW86" s="3"/>
      <c r="AX86" s="3"/>
      <c r="AY86" s="3"/>
      <c r="AZ86" s="156"/>
      <c r="BA86" s="156"/>
      <c r="BB86" s="156"/>
      <c r="BC86" s="156"/>
    </row>
    <row r="87" spans="1:55" ht="12.75">
      <c r="A87" s="200" t="s">
        <v>97</v>
      </c>
      <c r="B87" s="217"/>
      <c r="C87" s="3"/>
      <c r="D87" s="11"/>
      <c r="E87" s="11"/>
      <c r="F87" s="11"/>
      <c r="G87" s="11"/>
      <c r="H87" s="11"/>
      <c r="I87" s="11"/>
      <c r="J87" s="196"/>
      <c r="K87" s="9"/>
      <c r="L87" s="9"/>
      <c r="M87" s="9"/>
      <c r="N87" s="9"/>
      <c r="O87" s="9"/>
      <c r="P87" s="144"/>
      <c r="Q87" s="144"/>
      <c r="R87" s="144"/>
      <c r="S87" s="144"/>
      <c r="T87" s="144"/>
      <c r="U87" s="144"/>
      <c r="V87" s="68"/>
      <c r="W87" s="68"/>
      <c r="X87" s="68"/>
      <c r="Y87" s="68"/>
      <c r="Z87" s="68"/>
      <c r="AA87" s="68"/>
      <c r="AB87" s="144"/>
      <c r="AC87" s="144"/>
      <c r="AD87" s="144"/>
      <c r="AE87" s="144"/>
      <c r="AF87" s="144"/>
      <c r="AG87" s="148"/>
      <c r="AH87" s="68"/>
      <c r="AI87" s="68"/>
      <c r="AJ87" s="68"/>
      <c r="AK87" s="68"/>
      <c r="AL87" s="68"/>
      <c r="AM87" s="68"/>
      <c r="AN87" s="144"/>
      <c r="AO87" s="144"/>
      <c r="AP87" s="144"/>
      <c r="AQ87" s="144"/>
      <c r="AR87" s="144"/>
      <c r="AS87" s="150"/>
      <c r="AT87" s="3"/>
      <c r="AU87" s="3"/>
      <c r="AV87" s="3"/>
      <c r="AW87" s="3"/>
      <c r="AX87" s="3"/>
      <c r="AY87" s="3"/>
      <c r="AZ87" s="156"/>
      <c r="BA87" s="156"/>
      <c r="BB87" s="156"/>
      <c r="BC87" s="156"/>
    </row>
    <row r="88" spans="1:55" ht="12.75">
      <c r="A88" s="200" t="s">
        <v>98</v>
      </c>
      <c r="B88" s="217"/>
      <c r="C88" s="3"/>
      <c r="D88" s="11"/>
      <c r="E88" s="11"/>
      <c r="F88" s="11"/>
      <c r="G88" s="11"/>
      <c r="H88" s="11"/>
      <c r="I88" s="11"/>
      <c r="J88" s="196"/>
      <c r="K88" s="9"/>
      <c r="L88" s="9"/>
      <c r="M88" s="9"/>
      <c r="N88" s="9"/>
      <c r="O88" s="9"/>
      <c r="P88" s="144"/>
      <c r="Q88" s="144"/>
      <c r="R88" s="144"/>
      <c r="S88" s="144"/>
      <c r="T88" s="144"/>
      <c r="U88" s="144"/>
      <c r="V88" s="68"/>
      <c r="W88" s="68"/>
      <c r="X88" s="68"/>
      <c r="Y88" s="68"/>
      <c r="Z88" s="68"/>
      <c r="AA88" s="68"/>
      <c r="AB88" s="144"/>
      <c r="AC88" s="144"/>
      <c r="AD88" s="144"/>
      <c r="AE88" s="144"/>
      <c r="AF88" s="144"/>
      <c r="AG88" s="148"/>
      <c r="AH88" s="68"/>
      <c r="AI88" s="68">
        <v>1</v>
      </c>
      <c r="AJ88" s="68"/>
      <c r="AK88" s="68"/>
      <c r="AL88" s="68"/>
      <c r="AM88" s="68"/>
      <c r="AN88" s="144"/>
      <c r="AO88" s="144"/>
      <c r="AP88" s="144"/>
      <c r="AQ88" s="144"/>
      <c r="AR88" s="144"/>
      <c r="AS88" s="150"/>
      <c r="AT88" s="3"/>
      <c r="AU88" s="3"/>
      <c r="AV88" s="3"/>
      <c r="AW88" s="3"/>
      <c r="AX88" s="3"/>
      <c r="AY88" s="3"/>
      <c r="AZ88" s="156"/>
      <c r="BA88" s="156"/>
      <c r="BB88" s="156"/>
      <c r="BC88" s="156"/>
    </row>
    <row r="89" spans="1:55" ht="12.75">
      <c r="A89" s="200" t="s">
        <v>99</v>
      </c>
      <c r="B89" s="217"/>
      <c r="C89" s="3"/>
      <c r="D89" s="11"/>
      <c r="E89" s="11"/>
      <c r="F89" s="11"/>
      <c r="G89" s="11"/>
      <c r="H89" s="11"/>
      <c r="I89" s="11"/>
      <c r="J89" s="196"/>
      <c r="K89" s="9"/>
      <c r="L89" s="9"/>
      <c r="M89" s="9"/>
      <c r="N89" s="9"/>
      <c r="O89" s="9"/>
      <c r="P89" s="144"/>
      <c r="Q89" s="144"/>
      <c r="R89" s="144"/>
      <c r="S89" s="144"/>
      <c r="T89" s="144"/>
      <c r="U89" s="144"/>
      <c r="V89" s="68"/>
      <c r="W89" s="68"/>
      <c r="X89" s="68"/>
      <c r="Y89" s="68"/>
      <c r="Z89" s="68"/>
      <c r="AA89" s="68"/>
      <c r="AB89" s="144"/>
      <c r="AC89" s="144"/>
      <c r="AD89" s="144"/>
      <c r="AE89" s="144"/>
      <c r="AF89" s="144"/>
      <c r="AG89" s="148"/>
      <c r="AH89" s="68"/>
      <c r="AI89" s="68"/>
      <c r="AJ89" s="68"/>
      <c r="AK89" s="68"/>
      <c r="AL89" s="68"/>
      <c r="AM89" s="68"/>
      <c r="AN89" s="144"/>
      <c r="AO89" s="144"/>
      <c r="AP89" s="144"/>
      <c r="AQ89" s="144"/>
      <c r="AR89" s="144"/>
      <c r="AS89" s="150"/>
      <c r="AT89" s="3"/>
      <c r="AU89" s="3"/>
      <c r="AV89" s="3"/>
      <c r="AW89" s="3"/>
      <c r="AX89" s="3"/>
      <c r="AY89" s="3"/>
      <c r="AZ89" s="156"/>
      <c r="BA89" s="156"/>
      <c r="BB89" s="156"/>
      <c r="BC89" s="156"/>
    </row>
    <row r="90" spans="1:55" ht="12.75">
      <c r="A90" s="201" t="s">
        <v>80</v>
      </c>
      <c r="B90" s="217"/>
      <c r="C90" s="3"/>
      <c r="D90" s="11"/>
      <c r="E90" s="11"/>
      <c r="F90" s="11"/>
      <c r="G90" s="11"/>
      <c r="H90" s="11"/>
      <c r="I90" s="11"/>
      <c r="J90" s="196"/>
      <c r="K90" s="9"/>
      <c r="L90" s="9"/>
      <c r="M90" s="9"/>
      <c r="N90" s="9"/>
      <c r="O90" s="9"/>
      <c r="P90" s="144"/>
      <c r="Q90" s="144"/>
      <c r="R90" s="144"/>
      <c r="S90" s="144"/>
      <c r="T90" s="144"/>
      <c r="U90" s="144"/>
      <c r="V90" s="68"/>
      <c r="W90" s="68"/>
      <c r="X90" s="68"/>
      <c r="Y90" s="68"/>
      <c r="Z90" s="68"/>
      <c r="AA90" s="68"/>
      <c r="AB90" s="144"/>
      <c r="AC90" s="144"/>
      <c r="AD90" s="144"/>
      <c r="AE90" s="144"/>
      <c r="AF90" s="144"/>
      <c r="AG90" s="148"/>
      <c r="AH90" s="68"/>
      <c r="AI90" s="68"/>
      <c r="AJ90" s="68">
        <v>1</v>
      </c>
      <c r="AK90" s="68"/>
      <c r="AL90" s="68"/>
      <c r="AM90" s="68"/>
      <c r="AN90" s="144"/>
      <c r="AO90" s="144"/>
      <c r="AP90" s="144">
        <v>2</v>
      </c>
      <c r="AQ90" s="144"/>
      <c r="AR90" s="144"/>
      <c r="AS90" s="150"/>
      <c r="AT90" s="3"/>
      <c r="AU90" s="3"/>
      <c r="AV90" s="3"/>
      <c r="AW90" s="3"/>
      <c r="AX90" s="3"/>
      <c r="AY90" s="3"/>
      <c r="AZ90" s="156"/>
      <c r="BA90" s="156"/>
      <c r="BB90" s="156"/>
      <c r="BC90" s="156"/>
    </row>
    <row r="91" spans="1:55" ht="12.75">
      <c r="A91" s="201" t="s">
        <v>100</v>
      </c>
      <c r="B91" s="217"/>
      <c r="C91" s="3"/>
      <c r="D91" s="11"/>
      <c r="E91" s="11"/>
      <c r="F91" s="11"/>
      <c r="G91" s="11"/>
      <c r="H91" s="11"/>
      <c r="I91" s="11"/>
      <c r="J91" s="196"/>
      <c r="K91" s="9"/>
      <c r="L91" s="9"/>
      <c r="M91" s="9"/>
      <c r="N91" s="9"/>
      <c r="O91" s="9"/>
      <c r="P91" s="144"/>
      <c r="Q91" s="144"/>
      <c r="R91" s="144"/>
      <c r="S91" s="144"/>
      <c r="T91" s="144"/>
      <c r="U91" s="144"/>
      <c r="V91" s="68"/>
      <c r="W91" s="68"/>
      <c r="X91" s="68"/>
      <c r="Y91" s="68"/>
      <c r="Z91" s="68"/>
      <c r="AA91" s="68"/>
      <c r="AB91" s="144"/>
      <c r="AC91" s="144"/>
      <c r="AD91" s="144"/>
      <c r="AE91" s="144"/>
      <c r="AF91" s="144"/>
      <c r="AG91" s="148"/>
      <c r="AH91" s="68"/>
      <c r="AI91" s="68"/>
      <c r="AJ91" s="68"/>
      <c r="AK91" s="68"/>
      <c r="AL91" s="68"/>
      <c r="AM91" s="68"/>
      <c r="AN91" s="144"/>
      <c r="AO91" s="144"/>
      <c r="AP91" s="144"/>
      <c r="AQ91" s="144"/>
      <c r="AR91" s="144"/>
      <c r="AS91" s="150"/>
      <c r="AT91" s="3"/>
      <c r="AU91" s="3"/>
      <c r="AV91" s="3"/>
      <c r="AW91" s="3"/>
      <c r="AX91" s="3"/>
      <c r="AY91" s="3"/>
      <c r="AZ91" s="156"/>
      <c r="BA91" s="156"/>
      <c r="BB91" s="156"/>
      <c r="BC91" s="156"/>
    </row>
    <row r="92" spans="1:55" ht="12.75">
      <c r="A92" s="201" t="s">
        <v>101</v>
      </c>
      <c r="B92" s="217"/>
      <c r="C92" s="3"/>
      <c r="D92" s="11"/>
      <c r="E92" s="11"/>
      <c r="F92" s="11"/>
      <c r="G92" s="11"/>
      <c r="H92" s="11"/>
      <c r="I92" s="11"/>
      <c r="J92" s="196"/>
      <c r="K92" s="9"/>
      <c r="L92" s="9"/>
      <c r="M92" s="9"/>
      <c r="N92" s="9"/>
      <c r="O92" s="9"/>
      <c r="P92" s="144"/>
      <c r="Q92" s="144"/>
      <c r="R92" s="144"/>
      <c r="S92" s="144"/>
      <c r="T92" s="144"/>
      <c r="U92" s="144"/>
      <c r="V92" s="68"/>
      <c r="W92" s="68"/>
      <c r="X92" s="68"/>
      <c r="Y92" s="68"/>
      <c r="Z92" s="68"/>
      <c r="AA92" s="68"/>
      <c r="AB92" s="144"/>
      <c r="AC92" s="144"/>
      <c r="AD92" s="144"/>
      <c r="AE92" s="144"/>
      <c r="AF92" s="144"/>
      <c r="AG92" s="148"/>
      <c r="AH92" s="68"/>
      <c r="AI92" s="68"/>
      <c r="AJ92" s="68"/>
      <c r="AK92" s="68"/>
      <c r="AL92" s="68"/>
      <c r="AM92" s="68"/>
      <c r="AN92" s="144"/>
      <c r="AO92" s="144"/>
      <c r="AP92" s="144"/>
      <c r="AQ92" s="144"/>
      <c r="AR92" s="144"/>
      <c r="AS92" s="150"/>
      <c r="AT92" s="3"/>
      <c r="AU92" s="3"/>
      <c r="AV92" s="3"/>
      <c r="AW92" s="3"/>
      <c r="AX92" s="3"/>
      <c r="AY92" s="3"/>
      <c r="AZ92" s="156"/>
      <c r="BA92" s="156"/>
      <c r="BB92" s="156"/>
      <c r="BC92" s="156"/>
    </row>
    <row r="93" spans="1:55" ht="12.75">
      <c r="A93" s="201" t="s">
        <v>155</v>
      </c>
      <c r="B93" s="217"/>
      <c r="C93" s="3"/>
      <c r="D93" s="11"/>
      <c r="E93" s="11"/>
      <c r="F93" s="11"/>
      <c r="G93" s="11"/>
      <c r="H93" s="11"/>
      <c r="I93" s="11"/>
      <c r="J93" s="196"/>
      <c r="K93" s="9"/>
      <c r="L93" s="9"/>
      <c r="M93" s="9"/>
      <c r="N93" s="9"/>
      <c r="O93" s="9"/>
      <c r="P93" s="144"/>
      <c r="Q93" s="144"/>
      <c r="R93" s="144"/>
      <c r="S93" s="144"/>
      <c r="T93" s="144"/>
      <c r="U93" s="144"/>
      <c r="V93" s="68"/>
      <c r="W93" s="68"/>
      <c r="X93" s="68"/>
      <c r="Y93" s="68"/>
      <c r="Z93" s="68"/>
      <c r="AA93" s="68"/>
      <c r="AB93" s="144"/>
      <c r="AC93" s="144">
        <v>1</v>
      </c>
      <c r="AD93" s="144"/>
      <c r="AE93" s="144"/>
      <c r="AF93" s="144"/>
      <c r="AG93" s="148"/>
      <c r="AH93" s="68"/>
      <c r="AI93" s="68"/>
      <c r="AJ93" s="68"/>
      <c r="AK93" s="68"/>
      <c r="AL93" s="68"/>
      <c r="AM93" s="68"/>
      <c r="AN93" s="144"/>
      <c r="AO93" s="144"/>
      <c r="AP93" s="144"/>
      <c r="AQ93" s="144"/>
      <c r="AR93" s="144"/>
      <c r="AS93" s="150"/>
      <c r="AT93" s="3"/>
      <c r="AU93" s="3"/>
      <c r="AV93" s="3"/>
      <c r="AW93" s="3"/>
      <c r="AX93" s="3"/>
      <c r="AY93" s="3"/>
      <c r="AZ93" s="156"/>
      <c r="BA93" s="156"/>
      <c r="BB93" s="156"/>
      <c r="BC93" s="156"/>
    </row>
    <row r="94" spans="1:55" ht="12.75">
      <c r="A94" s="201" t="s">
        <v>156</v>
      </c>
      <c r="B94" s="217"/>
      <c r="C94" s="3"/>
      <c r="D94" s="11"/>
      <c r="E94" s="11"/>
      <c r="F94" s="11"/>
      <c r="G94" s="11"/>
      <c r="H94" s="11"/>
      <c r="I94" s="11"/>
      <c r="J94" s="196"/>
      <c r="K94" s="9"/>
      <c r="L94" s="9"/>
      <c r="M94" s="9"/>
      <c r="N94" s="9"/>
      <c r="O94" s="9"/>
      <c r="P94" s="144"/>
      <c r="Q94" s="144"/>
      <c r="R94" s="144"/>
      <c r="S94" s="144"/>
      <c r="T94" s="144"/>
      <c r="U94" s="144"/>
      <c r="V94" s="68"/>
      <c r="W94" s="68"/>
      <c r="X94" s="68"/>
      <c r="Y94" s="68"/>
      <c r="Z94" s="68"/>
      <c r="AA94" s="68"/>
      <c r="AB94" s="144"/>
      <c r="AC94" s="144"/>
      <c r="AD94" s="144"/>
      <c r="AE94" s="144"/>
      <c r="AF94" s="144"/>
      <c r="AG94" s="148"/>
      <c r="AH94" s="68"/>
      <c r="AI94" s="68"/>
      <c r="AJ94" s="68"/>
      <c r="AK94" s="68"/>
      <c r="AL94" s="68"/>
      <c r="AM94" s="68"/>
      <c r="AN94" s="144"/>
      <c r="AO94" s="144"/>
      <c r="AP94" s="144"/>
      <c r="AQ94" s="144"/>
      <c r="AR94" s="144"/>
      <c r="AS94" s="150"/>
      <c r="AT94" s="3"/>
      <c r="AU94" s="3"/>
      <c r="AV94" s="3"/>
      <c r="AW94" s="3"/>
      <c r="AX94" s="3"/>
      <c r="AY94" s="3"/>
      <c r="AZ94" s="156"/>
      <c r="BA94" s="156"/>
      <c r="BB94" s="156"/>
      <c r="BC94" s="156"/>
    </row>
    <row r="95" spans="1:55" ht="12.75" hidden="1">
      <c r="A95" s="201"/>
      <c r="B95" s="217"/>
      <c r="C95" s="3"/>
      <c r="D95" s="11"/>
      <c r="E95" s="11"/>
      <c r="F95" s="11"/>
      <c r="G95" s="11"/>
      <c r="H95" s="11"/>
      <c r="I95" s="11"/>
      <c r="J95" s="196"/>
      <c r="K95" s="9"/>
      <c r="L95" s="9"/>
      <c r="M95" s="9"/>
      <c r="N95" s="9"/>
      <c r="O95" s="9"/>
      <c r="P95" s="144"/>
      <c r="Q95" s="144"/>
      <c r="R95" s="144"/>
      <c r="S95" s="144"/>
      <c r="T95" s="144"/>
      <c r="U95" s="144"/>
      <c r="V95" s="68"/>
      <c r="W95" s="68"/>
      <c r="X95" s="68"/>
      <c r="Y95" s="68"/>
      <c r="Z95" s="68"/>
      <c r="AA95" s="68"/>
      <c r="AB95" s="144"/>
      <c r="AC95" s="144"/>
      <c r="AD95" s="144"/>
      <c r="AE95" s="144"/>
      <c r="AF95" s="144"/>
      <c r="AG95" s="148"/>
      <c r="AH95" s="68"/>
      <c r="AI95" s="68"/>
      <c r="AJ95" s="68"/>
      <c r="AK95" s="68"/>
      <c r="AL95" s="68"/>
      <c r="AM95" s="68"/>
      <c r="AN95" s="144"/>
      <c r="AO95" s="144"/>
      <c r="AP95" s="144"/>
      <c r="AQ95" s="144"/>
      <c r="AR95" s="144"/>
      <c r="AS95" s="150"/>
      <c r="AT95" s="3"/>
      <c r="AU95" s="3"/>
      <c r="AV95" s="3"/>
      <c r="AW95" s="3"/>
      <c r="AX95" s="3"/>
      <c r="AY95" s="3"/>
      <c r="AZ95" s="156"/>
      <c r="BA95" s="156"/>
      <c r="BB95" s="156"/>
      <c r="BC95" s="156"/>
    </row>
    <row r="96" spans="1:55" ht="12.75">
      <c r="A96" s="204" t="s">
        <v>102</v>
      </c>
      <c r="B96" s="218"/>
      <c r="C96" s="3"/>
      <c r="D96" s="11"/>
      <c r="E96" s="11"/>
      <c r="F96" s="11"/>
      <c r="G96" s="11"/>
      <c r="H96" s="11"/>
      <c r="I96" s="11"/>
      <c r="J96" s="196"/>
      <c r="K96" s="9"/>
      <c r="L96" s="9"/>
      <c r="M96" s="9"/>
      <c r="N96" s="9"/>
      <c r="O96" s="9"/>
      <c r="P96" s="144"/>
      <c r="Q96" s="144"/>
      <c r="R96" s="144"/>
      <c r="S96" s="144"/>
      <c r="T96" s="144"/>
      <c r="U96" s="144"/>
      <c r="V96" s="68"/>
      <c r="W96" s="68"/>
      <c r="X96" s="68"/>
      <c r="Y96" s="68"/>
      <c r="Z96" s="68"/>
      <c r="AA96" s="68"/>
      <c r="AB96" s="144"/>
      <c r="AC96" s="144"/>
      <c r="AD96" s="144"/>
      <c r="AE96" s="144"/>
      <c r="AF96" s="144"/>
      <c r="AG96" s="148"/>
      <c r="AH96" s="68"/>
      <c r="AI96" s="68"/>
      <c r="AJ96" s="68"/>
      <c r="AK96" s="68"/>
      <c r="AL96" s="68"/>
      <c r="AM96" s="68"/>
      <c r="AN96" s="144"/>
      <c r="AO96" s="144"/>
      <c r="AP96" s="144"/>
      <c r="AQ96" s="144"/>
      <c r="AR96" s="144"/>
      <c r="AS96" s="150"/>
      <c r="AT96" s="3"/>
      <c r="AU96" s="3"/>
      <c r="AV96" s="3"/>
      <c r="AW96" s="3"/>
      <c r="AX96" s="3"/>
      <c r="AY96" s="3"/>
      <c r="AZ96" s="156"/>
      <c r="BA96" s="156"/>
      <c r="BB96" s="156"/>
      <c r="BC96" s="156"/>
    </row>
    <row r="97" spans="1:55" ht="12.75">
      <c r="A97" s="204" t="s">
        <v>103</v>
      </c>
      <c r="B97" s="218"/>
      <c r="C97" s="3"/>
      <c r="D97" s="11"/>
      <c r="E97" s="11"/>
      <c r="F97" s="11"/>
      <c r="G97" s="11"/>
      <c r="H97" s="11"/>
      <c r="I97" s="11"/>
      <c r="J97" s="196"/>
      <c r="K97" s="9"/>
      <c r="L97" s="9"/>
      <c r="M97" s="9"/>
      <c r="N97" s="9"/>
      <c r="O97" s="9"/>
      <c r="P97" s="144"/>
      <c r="Q97" s="144"/>
      <c r="R97" s="144"/>
      <c r="S97" s="144"/>
      <c r="T97" s="144"/>
      <c r="U97" s="144"/>
      <c r="V97" s="68"/>
      <c r="W97" s="68"/>
      <c r="X97" s="68"/>
      <c r="Y97" s="68"/>
      <c r="Z97" s="68"/>
      <c r="AA97" s="68"/>
      <c r="AB97" s="144"/>
      <c r="AC97" s="144"/>
      <c r="AD97" s="144"/>
      <c r="AE97" s="144"/>
      <c r="AF97" s="144"/>
      <c r="AG97" s="148"/>
      <c r="AH97" s="68"/>
      <c r="AI97" s="68">
        <v>1</v>
      </c>
      <c r="AJ97" s="68"/>
      <c r="AK97" s="68"/>
      <c r="AL97" s="68"/>
      <c r="AM97" s="68"/>
      <c r="AN97" s="144"/>
      <c r="AO97" s="144"/>
      <c r="AP97" s="144"/>
      <c r="AQ97" s="144"/>
      <c r="AR97" s="144"/>
      <c r="AS97" s="150"/>
      <c r="AT97" s="3"/>
      <c r="AU97" s="3"/>
      <c r="AV97" s="3"/>
      <c r="AW97" s="3"/>
      <c r="AX97" s="3"/>
      <c r="AY97" s="3"/>
      <c r="AZ97" s="156"/>
      <c r="BA97" s="156"/>
      <c r="BB97" s="156"/>
      <c r="BC97" s="156"/>
    </row>
    <row r="98" spans="1:55" ht="12.75">
      <c r="A98" s="204" t="s">
        <v>104</v>
      </c>
      <c r="B98" s="218"/>
      <c r="C98" s="3"/>
      <c r="D98" s="11"/>
      <c r="E98" s="11"/>
      <c r="F98" s="11"/>
      <c r="G98" s="11"/>
      <c r="H98" s="11"/>
      <c r="I98" s="11"/>
      <c r="J98" s="196"/>
      <c r="K98" s="9">
        <v>1</v>
      </c>
      <c r="L98" s="9"/>
      <c r="M98" s="9"/>
      <c r="N98" s="9"/>
      <c r="O98" s="9"/>
      <c r="P98" s="144"/>
      <c r="Q98" s="144"/>
      <c r="R98" s="144"/>
      <c r="S98" s="144"/>
      <c r="T98" s="144"/>
      <c r="U98" s="144"/>
      <c r="V98" s="68"/>
      <c r="W98" s="68"/>
      <c r="X98" s="68"/>
      <c r="Y98" s="68"/>
      <c r="Z98" s="68"/>
      <c r="AA98" s="68"/>
      <c r="AB98" s="144"/>
      <c r="AC98" s="144"/>
      <c r="AD98" s="144"/>
      <c r="AE98" s="144"/>
      <c r="AF98" s="144"/>
      <c r="AG98" s="148"/>
      <c r="AH98" s="68"/>
      <c r="AI98" s="68"/>
      <c r="AJ98" s="68"/>
      <c r="AK98" s="68"/>
      <c r="AL98" s="68"/>
      <c r="AM98" s="68"/>
      <c r="AN98" s="144"/>
      <c r="AO98" s="144"/>
      <c r="AP98" s="144"/>
      <c r="AQ98" s="144"/>
      <c r="AR98" s="144"/>
      <c r="AS98" s="150"/>
      <c r="AT98" s="3"/>
      <c r="AU98" s="3"/>
      <c r="AV98" s="3"/>
      <c r="AW98" s="3"/>
      <c r="AX98" s="3"/>
      <c r="AY98" s="3"/>
      <c r="AZ98" s="156"/>
      <c r="BA98" s="156"/>
      <c r="BB98" s="156"/>
      <c r="BC98" s="156"/>
    </row>
    <row r="99" spans="1:55" ht="12.75">
      <c r="A99" s="204" t="s">
        <v>139</v>
      </c>
      <c r="B99" s="218"/>
      <c r="C99" s="3"/>
      <c r="D99" s="11"/>
      <c r="E99" s="11"/>
      <c r="F99" s="11"/>
      <c r="G99" s="11"/>
      <c r="H99" s="11"/>
      <c r="I99" s="11"/>
      <c r="J99" s="196"/>
      <c r="K99" s="9"/>
      <c r="L99" s="9"/>
      <c r="M99" s="9"/>
      <c r="N99" s="9"/>
      <c r="O99" s="9"/>
      <c r="P99" s="144"/>
      <c r="Q99" s="144"/>
      <c r="R99" s="144"/>
      <c r="S99" s="144"/>
      <c r="T99" s="144"/>
      <c r="U99" s="144"/>
      <c r="V99" s="68"/>
      <c r="W99" s="68"/>
      <c r="X99" s="68"/>
      <c r="Y99" s="68"/>
      <c r="Z99" s="68"/>
      <c r="AA99" s="68"/>
      <c r="AB99" s="144"/>
      <c r="AC99" s="144"/>
      <c r="AD99" s="144"/>
      <c r="AE99" s="144"/>
      <c r="AF99" s="144"/>
      <c r="AG99" s="148"/>
      <c r="AH99" s="68"/>
      <c r="AI99" s="68"/>
      <c r="AJ99" s="68"/>
      <c r="AK99" s="68"/>
      <c r="AL99" s="68"/>
      <c r="AM99" s="68"/>
      <c r="AN99" s="144"/>
      <c r="AO99" s="144"/>
      <c r="AP99" s="144"/>
      <c r="AQ99" s="144"/>
      <c r="AR99" s="144"/>
      <c r="AS99" s="150"/>
      <c r="AT99" s="3"/>
      <c r="AU99" s="3"/>
      <c r="AV99" s="3"/>
      <c r="AW99" s="3"/>
      <c r="AX99" s="3"/>
      <c r="AY99" s="3"/>
      <c r="AZ99" s="156"/>
      <c r="BA99" s="156"/>
      <c r="BB99" s="156"/>
      <c r="BC99" s="156"/>
    </row>
    <row r="100" spans="1:55" ht="12.75">
      <c r="A100" s="204"/>
      <c r="B100" s="218"/>
      <c r="C100" s="3"/>
      <c r="D100" s="11"/>
      <c r="E100" s="11"/>
      <c r="F100" s="11"/>
      <c r="G100" s="11"/>
      <c r="H100" s="11"/>
      <c r="I100" s="11"/>
      <c r="J100" s="196"/>
      <c r="K100" s="9"/>
      <c r="L100" s="9"/>
      <c r="M100" s="9"/>
      <c r="N100" s="9"/>
      <c r="O100" s="9"/>
      <c r="P100" s="144"/>
      <c r="Q100" s="144"/>
      <c r="R100" s="144"/>
      <c r="S100" s="144"/>
      <c r="T100" s="144"/>
      <c r="U100" s="144"/>
      <c r="V100" s="68"/>
      <c r="W100" s="68"/>
      <c r="X100" s="68"/>
      <c r="Y100" s="68"/>
      <c r="Z100" s="68"/>
      <c r="AA100" s="68"/>
      <c r="AB100" s="144"/>
      <c r="AC100" s="144"/>
      <c r="AD100" s="144"/>
      <c r="AE100" s="144"/>
      <c r="AF100" s="144"/>
      <c r="AG100" s="148"/>
      <c r="AH100" s="68"/>
      <c r="AI100" s="68"/>
      <c r="AJ100" s="68"/>
      <c r="AK100" s="68"/>
      <c r="AL100" s="68"/>
      <c r="AM100" s="68"/>
      <c r="AN100" s="144"/>
      <c r="AO100" s="144"/>
      <c r="AP100" s="144"/>
      <c r="AQ100" s="144"/>
      <c r="AR100" s="144"/>
      <c r="AS100" s="150"/>
      <c r="AT100" s="3"/>
      <c r="AU100" s="3"/>
      <c r="AV100" s="3"/>
      <c r="AW100" s="3"/>
      <c r="AX100" s="3"/>
      <c r="AY100" s="3"/>
      <c r="AZ100" s="156"/>
      <c r="BA100" s="156"/>
      <c r="BB100" s="156"/>
      <c r="BC100" s="156"/>
    </row>
    <row r="101" spans="1:55" ht="12.75">
      <c r="A101" s="204"/>
      <c r="B101" s="218"/>
      <c r="C101" s="3"/>
      <c r="D101" s="11"/>
      <c r="E101" s="11"/>
      <c r="F101" s="11"/>
      <c r="G101" s="11"/>
      <c r="H101" s="11"/>
      <c r="I101" s="11"/>
      <c r="J101" s="196"/>
      <c r="K101" s="9"/>
      <c r="L101" s="9"/>
      <c r="M101" s="9"/>
      <c r="N101" s="9"/>
      <c r="O101" s="9"/>
      <c r="P101" s="144"/>
      <c r="Q101" s="144"/>
      <c r="R101" s="144"/>
      <c r="S101" s="144"/>
      <c r="T101" s="144"/>
      <c r="U101" s="144"/>
      <c r="V101" s="68"/>
      <c r="W101" s="68"/>
      <c r="X101" s="68"/>
      <c r="Y101" s="68"/>
      <c r="Z101" s="68"/>
      <c r="AA101" s="68"/>
      <c r="AB101" s="144"/>
      <c r="AC101" s="144"/>
      <c r="AD101" s="144"/>
      <c r="AE101" s="144"/>
      <c r="AF101" s="144"/>
      <c r="AG101" s="148"/>
      <c r="AH101" s="68"/>
      <c r="AI101" s="68"/>
      <c r="AJ101" s="68"/>
      <c r="AK101" s="68"/>
      <c r="AL101" s="68"/>
      <c r="AM101" s="68"/>
      <c r="AN101" s="144"/>
      <c r="AO101" s="144"/>
      <c r="AP101" s="144"/>
      <c r="AQ101" s="144"/>
      <c r="AR101" s="144"/>
      <c r="AS101" s="150"/>
      <c r="AT101" s="3"/>
      <c r="AU101" s="3"/>
      <c r="AV101" s="3"/>
      <c r="AW101" s="3"/>
      <c r="AX101" s="3"/>
      <c r="AY101" s="3"/>
      <c r="AZ101" s="156"/>
      <c r="BA101" s="156"/>
      <c r="BB101" s="156"/>
      <c r="BC101" s="156"/>
    </row>
    <row r="102" spans="1:55" ht="13.5" thickBot="1">
      <c r="A102" s="219"/>
      <c r="B102" s="220"/>
      <c r="C102" s="3"/>
      <c r="D102" s="11"/>
      <c r="E102" s="11"/>
      <c r="F102" s="11"/>
      <c r="G102" s="11"/>
      <c r="H102" s="11"/>
      <c r="I102" s="11"/>
      <c r="J102" s="56"/>
      <c r="K102" s="36"/>
      <c r="L102" s="36"/>
      <c r="M102" s="36"/>
      <c r="N102" s="36"/>
      <c r="O102" s="36"/>
      <c r="P102" s="155"/>
      <c r="Q102" s="155"/>
      <c r="R102" s="155"/>
      <c r="S102" s="155"/>
      <c r="T102" s="155"/>
      <c r="U102" s="155"/>
      <c r="V102" s="105"/>
      <c r="W102" s="105"/>
      <c r="X102" s="105"/>
      <c r="Y102" s="105"/>
      <c r="Z102" s="105"/>
      <c r="AA102" s="105"/>
      <c r="AB102" s="155"/>
      <c r="AC102" s="155"/>
      <c r="AD102" s="155"/>
      <c r="AE102" s="155"/>
      <c r="AF102" s="155"/>
      <c r="AG102" s="264"/>
      <c r="AH102" s="105"/>
      <c r="AI102" s="105"/>
      <c r="AJ102" s="105"/>
      <c r="AK102" s="105"/>
      <c r="AL102" s="105"/>
      <c r="AM102" s="105"/>
      <c r="AN102" s="155"/>
      <c r="AO102" s="155"/>
      <c r="AP102" s="155"/>
      <c r="AQ102" s="155"/>
      <c r="AR102" s="155"/>
      <c r="AS102" s="197"/>
      <c r="AT102" s="3"/>
      <c r="AU102" s="3"/>
      <c r="AV102" s="3"/>
      <c r="AW102" s="3"/>
      <c r="AX102" s="3"/>
      <c r="AY102" s="3"/>
      <c r="AZ102" s="156"/>
      <c r="BA102" s="156"/>
      <c r="BB102" s="156"/>
      <c r="BC102" s="156"/>
    </row>
    <row r="103" spans="1:55" ht="13.5" thickTop="1">
      <c r="A103" s="11"/>
      <c r="C103" s="3"/>
      <c r="J103" s="10"/>
      <c r="K103" s="10"/>
      <c r="L103" s="10"/>
      <c r="M103" s="10"/>
      <c r="N103" s="10"/>
      <c r="O103" s="10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3"/>
      <c r="AI103" s="3"/>
      <c r="AJ103" s="3"/>
      <c r="AK103" s="3"/>
      <c r="AL103" s="3"/>
      <c r="AM103" s="3"/>
      <c r="AN103" s="156"/>
      <c r="AO103" s="156"/>
      <c r="AP103" s="156"/>
      <c r="AQ103" s="156"/>
      <c r="AR103" s="156"/>
      <c r="AS103" s="156"/>
      <c r="AT103" s="3"/>
      <c r="AU103" s="3"/>
      <c r="AV103" s="3"/>
      <c r="AW103" s="3"/>
      <c r="AX103" s="3"/>
      <c r="AY103" s="3"/>
      <c r="AZ103" s="156"/>
      <c r="BA103" s="156"/>
      <c r="BB103" s="156"/>
      <c r="BC103" s="156"/>
    </row>
    <row r="104" spans="1:55" ht="12.75">
      <c r="A104" s="11"/>
      <c r="C104" s="3"/>
      <c r="J104" s="10"/>
      <c r="K104" s="10"/>
      <c r="L104" s="10"/>
      <c r="M104" s="10"/>
      <c r="N104" s="10"/>
      <c r="O104" s="10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3"/>
      <c r="AI104" s="3"/>
      <c r="AJ104" s="3"/>
      <c r="AK104" s="3"/>
      <c r="AL104" s="3"/>
      <c r="AM104" s="3"/>
      <c r="AN104" s="156"/>
      <c r="AO104" s="156"/>
      <c r="AP104" s="156"/>
      <c r="AQ104" s="156"/>
      <c r="AR104" s="156"/>
      <c r="AS104" s="156"/>
      <c r="AT104" s="3"/>
      <c r="AU104" s="3"/>
      <c r="AV104" s="3"/>
      <c r="AW104" s="3"/>
      <c r="AX104" s="3"/>
      <c r="AY104" s="3"/>
      <c r="AZ104" s="156"/>
      <c r="BA104" s="156"/>
      <c r="BB104" s="156"/>
      <c r="BC104" s="156"/>
    </row>
    <row r="105" spans="1:55" ht="12.75">
      <c r="A105" s="11"/>
      <c r="C105" s="3"/>
      <c r="J105" s="10"/>
      <c r="K105" s="10"/>
      <c r="L105" s="10"/>
      <c r="M105" s="10"/>
      <c r="N105" s="10"/>
      <c r="O105" s="10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3"/>
      <c r="AI105" s="3"/>
      <c r="AJ105" s="3"/>
      <c r="AK105" s="3"/>
      <c r="AL105" s="3"/>
      <c r="AM105" s="3"/>
      <c r="AN105" s="156"/>
      <c r="AO105" s="156"/>
      <c r="AP105" s="156"/>
      <c r="AQ105" s="156"/>
      <c r="AR105" s="156"/>
      <c r="AS105" s="156"/>
      <c r="AT105" s="3"/>
      <c r="AU105" s="3"/>
      <c r="AV105" s="3"/>
      <c r="AW105" s="3"/>
      <c r="AX105" s="3"/>
      <c r="AY105" s="3"/>
      <c r="AZ105" s="156"/>
      <c r="BA105" s="156"/>
      <c r="BB105" s="156"/>
      <c r="BC105" s="156"/>
    </row>
    <row r="106" spans="1:55" ht="12.75">
      <c r="A106" s="11"/>
      <c r="C106" s="3"/>
      <c r="J106" s="10"/>
      <c r="K106" s="10"/>
      <c r="L106" s="10"/>
      <c r="M106" s="10"/>
      <c r="N106" s="10"/>
      <c r="O106" s="10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3"/>
      <c r="AI106" s="3"/>
      <c r="AJ106" s="3"/>
      <c r="AK106" s="3"/>
      <c r="AL106" s="3"/>
      <c r="AM106" s="3"/>
      <c r="AN106" s="156"/>
      <c r="AO106" s="156"/>
      <c r="AP106" s="156"/>
      <c r="AQ106" s="156"/>
      <c r="AR106" s="156"/>
      <c r="AS106" s="156"/>
      <c r="AT106" s="3"/>
      <c r="AU106" s="3"/>
      <c r="AV106" s="3"/>
      <c r="AW106" s="3"/>
      <c r="AX106" s="3"/>
      <c r="AY106" s="3"/>
      <c r="AZ106" s="156"/>
      <c r="BA106" s="156"/>
      <c r="BB106" s="156"/>
      <c r="BC106" s="156"/>
    </row>
    <row r="107" spans="1:55" ht="12.75">
      <c r="A107" s="11"/>
      <c r="C107" s="3"/>
      <c r="J107" s="10"/>
      <c r="K107" s="10"/>
      <c r="L107" s="10"/>
      <c r="M107" s="10"/>
      <c r="N107" s="10"/>
      <c r="O107" s="10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3"/>
      <c r="AI107" s="3"/>
      <c r="AJ107" s="3"/>
      <c r="AK107" s="3"/>
      <c r="AL107" s="3"/>
      <c r="AM107" s="3"/>
      <c r="AN107" s="156"/>
      <c r="AO107" s="156"/>
      <c r="AP107" s="156"/>
      <c r="AQ107" s="156"/>
      <c r="AR107" s="156"/>
      <c r="AS107" s="156"/>
      <c r="AT107" s="3"/>
      <c r="AU107" s="3"/>
      <c r="AV107" s="3"/>
      <c r="AW107" s="3"/>
      <c r="AX107" s="3"/>
      <c r="AY107" s="3"/>
      <c r="AZ107" s="156"/>
      <c r="BA107" s="156"/>
      <c r="BB107" s="156"/>
      <c r="BC107" s="156"/>
    </row>
    <row r="108" spans="1:55" ht="12.75">
      <c r="A108" s="11"/>
      <c r="C108" s="3"/>
      <c r="J108" s="10"/>
      <c r="K108" s="10"/>
      <c r="L108" s="10"/>
      <c r="M108" s="10"/>
      <c r="N108" s="10"/>
      <c r="O108" s="10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3"/>
      <c r="AI108" s="3"/>
      <c r="AJ108" s="3"/>
      <c r="AK108" s="3"/>
      <c r="AL108" s="3"/>
      <c r="AM108" s="3"/>
      <c r="AN108" s="156"/>
      <c r="AO108" s="156"/>
      <c r="AP108" s="156"/>
      <c r="AQ108" s="156"/>
      <c r="AR108" s="156"/>
      <c r="AS108" s="156"/>
      <c r="AT108" s="3"/>
      <c r="AU108" s="3"/>
      <c r="AV108" s="3"/>
      <c r="AW108" s="3"/>
      <c r="AX108" s="3"/>
      <c r="AY108" s="3"/>
      <c r="AZ108" s="156"/>
      <c r="BA108" s="156"/>
      <c r="BB108" s="156"/>
      <c r="BC108" s="156"/>
    </row>
    <row r="109" spans="1:55" ht="12.75">
      <c r="A109" s="11"/>
      <c r="C109" s="3"/>
      <c r="J109" s="10"/>
      <c r="K109" s="10"/>
      <c r="L109" s="10"/>
      <c r="M109" s="10"/>
      <c r="N109" s="10"/>
      <c r="O109" s="10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3"/>
      <c r="AI109" s="3"/>
      <c r="AJ109" s="3"/>
      <c r="AK109" s="3"/>
      <c r="AL109" s="3"/>
      <c r="AM109" s="3"/>
      <c r="AN109" s="156"/>
      <c r="AO109" s="156"/>
      <c r="AP109" s="156"/>
      <c r="AQ109" s="156"/>
      <c r="AR109" s="156"/>
      <c r="AS109" s="156"/>
      <c r="AT109" s="3"/>
      <c r="AU109" s="3"/>
      <c r="AV109" s="3"/>
      <c r="AW109" s="3"/>
      <c r="AX109" s="3"/>
      <c r="AY109" s="3"/>
      <c r="AZ109" s="156"/>
      <c r="BA109" s="156"/>
      <c r="BB109" s="156"/>
      <c r="BC109" s="156"/>
    </row>
    <row r="110" spans="1:55" ht="12.75">
      <c r="A110" s="11"/>
      <c r="C110" s="3"/>
      <c r="J110" s="10"/>
      <c r="K110" s="10"/>
      <c r="L110" s="10"/>
      <c r="M110" s="10"/>
      <c r="N110" s="10"/>
      <c r="O110" s="10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3"/>
      <c r="AI110" s="3"/>
      <c r="AJ110" s="3"/>
      <c r="AK110" s="3"/>
      <c r="AL110" s="3"/>
      <c r="AM110" s="3"/>
      <c r="AN110" s="156"/>
      <c r="AO110" s="156"/>
      <c r="AP110" s="156"/>
      <c r="AQ110" s="156"/>
      <c r="AR110" s="156"/>
      <c r="AS110" s="156"/>
      <c r="AT110" s="3"/>
      <c r="AU110" s="3"/>
      <c r="AV110" s="3"/>
      <c r="AW110" s="3"/>
      <c r="AX110" s="3"/>
      <c r="AY110" s="3"/>
      <c r="AZ110" s="156"/>
      <c r="BA110" s="156"/>
      <c r="BB110" s="156"/>
      <c r="BC110" s="156"/>
    </row>
    <row r="111" spans="1:55" ht="12.75">
      <c r="A111" s="11"/>
      <c r="C111" s="3"/>
      <c r="J111" s="10"/>
      <c r="K111" s="10"/>
      <c r="L111" s="10"/>
      <c r="M111" s="10"/>
      <c r="N111" s="10"/>
      <c r="O111" s="10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3"/>
      <c r="AI111" s="3"/>
      <c r="AJ111" s="3"/>
      <c r="AK111" s="3"/>
      <c r="AL111" s="3"/>
      <c r="AM111" s="3"/>
      <c r="AN111" s="156"/>
      <c r="AO111" s="156"/>
      <c r="AP111" s="156"/>
      <c r="AQ111" s="156"/>
      <c r="AR111" s="156"/>
      <c r="AS111" s="156"/>
      <c r="AT111" s="3"/>
      <c r="AU111" s="3"/>
      <c r="AV111" s="3"/>
      <c r="AW111" s="3"/>
      <c r="AX111" s="3"/>
      <c r="AY111" s="3"/>
      <c r="AZ111" s="156"/>
      <c r="BA111" s="156"/>
      <c r="BB111" s="156"/>
      <c r="BC111" s="156"/>
    </row>
    <row r="112" spans="1:55" ht="12.75">
      <c r="A112" s="11"/>
      <c r="C112" s="3"/>
      <c r="J112" s="10"/>
      <c r="K112" s="10"/>
      <c r="L112" s="10"/>
      <c r="M112" s="10"/>
      <c r="N112" s="10"/>
      <c r="O112" s="10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3"/>
      <c r="AI112" s="3"/>
      <c r="AJ112" s="3"/>
      <c r="AK112" s="3"/>
      <c r="AL112" s="3"/>
      <c r="AM112" s="3"/>
      <c r="AN112" s="156"/>
      <c r="AO112" s="156"/>
      <c r="AP112" s="156"/>
      <c r="AQ112" s="156"/>
      <c r="AR112" s="156"/>
      <c r="AS112" s="156"/>
      <c r="AT112" s="3"/>
      <c r="AU112" s="3"/>
      <c r="AV112" s="3"/>
      <c r="AW112" s="3"/>
      <c r="AX112" s="3"/>
      <c r="AY112" s="3"/>
      <c r="AZ112" s="156"/>
      <c r="BA112" s="156"/>
      <c r="BB112" s="156"/>
      <c r="BC112" s="156"/>
    </row>
    <row r="113" spans="1:55" ht="12.75">
      <c r="A113" s="11"/>
      <c r="C113" s="3"/>
      <c r="J113" s="10"/>
      <c r="K113" s="10"/>
      <c r="L113" s="10"/>
      <c r="M113" s="10"/>
      <c r="N113" s="10"/>
      <c r="O113" s="10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3"/>
      <c r="AI113" s="3"/>
      <c r="AJ113" s="3"/>
      <c r="AK113" s="3"/>
      <c r="AL113" s="3"/>
      <c r="AM113" s="3"/>
      <c r="AN113" s="156"/>
      <c r="AO113" s="156"/>
      <c r="AP113" s="156"/>
      <c r="AQ113" s="156"/>
      <c r="AR113" s="156"/>
      <c r="AS113" s="156"/>
      <c r="AT113" s="3"/>
      <c r="AU113" s="3"/>
      <c r="AV113" s="3"/>
      <c r="AW113" s="3"/>
      <c r="AX113" s="3"/>
      <c r="AY113" s="3"/>
      <c r="AZ113" s="156"/>
      <c r="BA113" s="156"/>
      <c r="BB113" s="156"/>
      <c r="BC113" s="156"/>
    </row>
    <row r="114" spans="1:55" ht="12.75">
      <c r="A114" s="11"/>
      <c r="C114" s="3"/>
      <c r="J114" s="10"/>
      <c r="K114" s="10"/>
      <c r="L114" s="10"/>
      <c r="M114" s="10"/>
      <c r="N114" s="10"/>
      <c r="O114" s="10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3"/>
      <c r="AI114" s="3"/>
      <c r="AJ114" s="3"/>
      <c r="AK114" s="3"/>
      <c r="AL114" s="3"/>
      <c r="AM114" s="3"/>
      <c r="AN114" s="156"/>
      <c r="AO114" s="156"/>
      <c r="AP114" s="156"/>
      <c r="AQ114" s="156"/>
      <c r="AR114" s="156"/>
      <c r="AS114" s="156"/>
      <c r="AT114" s="3"/>
      <c r="AU114" s="3"/>
      <c r="AV114" s="3"/>
      <c r="AW114" s="3"/>
      <c r="AX114" s="3"/>
      <c r="AY114" s="3"/>
      <c r="AZ114" s="156"/>
      <c r="BA114" s="156"/>
      <c r="BB114" s="156"/>
      <c r="BC114" s="156"/>
    </row>
    <row r="115" spans="1:55" ht="12.75">
      <c r="A115" s="11"/>
      <c r="C115" s="3"/>
      <c r="J115" s="10"/>
      <c r="K115" s="10"/>
      <c r="L115" s="10"/>
      <c r="M115" s="10"/>
      <c r="N115" s="10"/>
      <c r="O115" s="10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3"/>
      <c r="AI115" s="3"/>
      <c r="AJ115" s="3"/>
      <c r="AK115" s="3"/>
      <c r="AL115" s="3"/>
      <c r="AM115" s="3"/>
      <c r="AN115" s="156"/>
      <c r="AO115" s="156"/>
      <c r="AP115" s="156"/>
      <c r="AQ115" s="156"/>
      <c r="AR115" s="156"/>
      <c r="AS115" s="156"/>
      <c r="AT115" s="3"/>
      <c r="AU115" s="3"/>
      <c r="AV115" s="3"/>
      <c r="AW115" s="3"/>
      <c r="AX115" s="3"/>
      <c r="AY115" s="3"/>
      <c r="AZ115" s="156"/>
      <c r="BA115" s="156"/>
      <c r="BB115" s="156"/>
      <c r="BC115" s="156"/>
    </row>
    <row r="116" spans="1:55" ht="12.75">
      <c r="A116" s="11"/>
      <c r="C116" s="3"/>
      <c r="J116" s="10"/>
      <c r="K116" s="10"/>
      <c r="L116" s="10"/>
      <c r="M116" s="10"/>
      <c r="N116" s="10"/>
      <c r="O116" s="10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3"/>
      <c r="AI116" s="3"/>
      <c r="AJ116" s="3"/>
      <c r="AK116" s="3"/>
      <c r="AL116" s="3"/>
      <c r="AM116" s="3"/>
      <c r="AN116" s="156"/>
      <c r="AO116" s="156"/>
      <c r="AP116" s="156"/>
      <c r="AQ116" s="156"/>
      <c r="AR116" s="156"/>
      <c r="AS116" s="156"/>
      <c r="AT116" s="3"/>
      <c r="AU116" s="3"/>
      <c r="AV116" s="3"/>
      <c r="AW116" s="3"/>
      <c r="AX116" s="3"/>
      <c r="AY116" s="3"/>
      <c r="AZ116" s="156"/>
      <c r="BA116" s="156"/>
      <c r="BB116" s="156"/>
      <c r="BC116" s="156"/>
    </row>
    <row r="117" spans="1:55" ht="12.75">
      <c r="A117" s="11"/>
      <c r="C117" s="3"/>
      <c r="J117" s="10"/>
      <c r="K117" s="10"/>
      <c r="L117" s="10"/>
      <c r="M117" s="10"/>
      <c r="N117" s="10"/>
      <c r="O117" s="10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3"/>
      <c r="AI117" s="3"/>
      <c r="AJ117" s="3"/>
      <c r="AK117" s="3"/>
      <c r="AL117" s="3"/>
      <c r="AM117" s="3"/>
      <c r="AN117" s="156"/>
      <c r="AO117" s="156"/>
      <c r="AP117" s="156"/>
      <c r="AQ117" s="156"/>
      <c r="AR117" s="156"/>
      <c r="AS117" s="156"/>
      <c r="AT117" s="3"/>
      <c r="AU117" s="3"/>
      <c r="AV117" s="3"/>
      <c r="AW117" s="3"/>
      <c r="AX117" s="3"/>
      <c r="AY117" s="3"/>
      <c r="AZ117" s="156"/>
      <c r="BA117" s="156"/>
      <c r="BB117" s="156"/>
      <c r="BC117" s="156"/>
    </row>
    <row r="118" spans="1:55" ht="12.75">
      <c r="A118" s="11"/>
      <c r="C118" s="3"/>
      <c r="J118" s="10"/>
      <c r="K118" s="10"/>
      <c r="L118" s="10"/>
      <c r="M118" s="10"/>
      <c r="N118" s="10"/>
      <c r="O118" s="10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3"/>
      <c r="AI118" s="3"/>
      <c r="AJ118" s="3"/>
      <c r="AK118" s="3"/>
      <c r="AL118" s="3"/>
      <c r="AM118" s="3"/>
      <c r="AN118" s="156"/>
      <c r="AO118" s="156"/>
      <c r="AP118" s="156"/>
      <c r="AQ118" s="156"/>
      <c r="AR118" s="156"/>
      <c r="AS118" s="156"/>
      <c r="AT118" s="3"/>
      <c r="AU118" s="3"/>
      <c r="AV118" s="3"/>
      <c r="AW118" s="3"/>
      <c r="AX118" s="3"/>
      <c r="AY118" s="3"/>
      <c r="AZ118" s="156"/>
      <c r="BA118" s="156"/>
      <c r="BB118" s="156"/>
      <c r="BC118" s="156"/>
    </row>
    <row r="119" spans="1:55" ht="12.75">
      <c r="A119" s="11"/>
      <c r="C119" s="3"/>
      <c r="J119" s="10"/>
      <c r="K119" s="10"/>
      <c r="L119" s="10"/>
      <c r="M119" s="10"/>
      <c r="N119" s="10"/>
      <c r="O119" s="10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3"/>
      <c r="AI119" s="3"/>
      <c r="AJ119" s="3"/>
      <c r="AK119" s="3"/>
      <c r="AL119" s="3"/>
      <c r="AM119" s="3"/>
      <c r="AN119" s="156"/>
      <c r="AO119" s="156"/>
      <c r="AP119" s="156"/>
      <c r="AQ119" s="156"/>
      <c r="AR119" s="156"/>
      <c r="AS119" s="156"/>
      <c r="AT119" s="3"/>
      <c r="AU119" s="3"/>
      <c r="AV119" s="3"/>
      <c r="AW119" s="3"/>
      <c r="AX119" s="3"/>
      <c r="AY119" s="3"/>
      <c r="AZ119" s="156"/>
      <c r="BA119" s="156"/>
      <c r="BB119" s="156"/>
      <c r="BC119" s="156"/>
    </row>
    <row r="120" spans="1:55" ht="12.75">
      <c r="A120" s="11"/>
      <c r="C120" s="3"/>
      <c r="J120" s="10"/>
      <c r="K120" s="10"/>
      <c r="L120" s="10"/>
      <c r="M120" s="10"/>
      <c r="N120" s="10"/>
      <c r="O120" s="10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3"/>
      <c r="AI120" s="3"/>
      <c r="AJ120" s="3"/>
      <c r="AK120" s="3"/>
      <c r="AL120" s="3"/>
      <c r="AM120" s="3"/>
      <c r="AN120" s="156"/>
      <c r="AO120" s="156"/>
      <c r="AP120" s="156"/>
      <c r="AQ120" s="156"/>
      <c r="AR120" s="156"/>
      <c r="AS120" s="156"/>
      <c r="AT120" s="3"/>
      <c r="AU120" s="3"/>
      <c r="AV120" s="3"/>
      <c r="AW120" s="3"/>
      <c r="AX120" s="3"/>
      <c r="AY120" s="3"/>
      <c r="AZ120" s="156"/>
      <c r="BA120" s="156"/>
      <c r="BB120" s="156"/>
      <c r="BC120" s="156"/>
    </row>
    <row r="121" spans="1:55" ht="12.75">
      <c r="A121" s="11"/>
      <c r="C121" s="3"/>
      <c r="J121" s="13"/>
      <c r="K121" s="13"/>
      <c r="L121" s="13"/>
      <c r="M121" s="13"/>
      <c r="N121" s="13"/>
      <c r="O121" s="13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3"/>
      <c r="AI121" s="3"/>
      <c r="AJ121" s="3"/>
      <c r="AK121" s="3"/>
      <c r="AL121" s="3"/>
      <c r="AM121" s="3"/>
      <c r="AN121" s="156"/>
      <c r="AO121" s="156"/>
      <c r="AP121" s="156"/>
      <c r="AQ121" s="156"/>
      <c r="AR121" s="156"/>
      <c r="AS121" s="156"/>
      <c r="AT121" s="3"/>
      <c r="AU121" s="3"/>
      <c r="AV121" s="3"/>
      <c r="AW121" s="3"/>
      <c r="AX121" s="3"/>
      <c r="AY121" s="3"/>
      <c r="AZ121" s="156"/>
      <c r="BA121" s="156"/>
      <c r="BB121" s="156"/>
      <c r="BC121" s="156"/>
    </row>
    <row r="122" spans="1:55" ht="12.75">
      <c r="A122" s="11"/>
      <c r="C122" s="3"/>
      <c r="J122" s="10"/>
      <c r="K122" s="10"/>
      <c r="L122" s="10"/>
      <c r="M122" s="10"/>
      <c r="N122" s="10"/>
      <c r="O122" s="10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3"/>
      <c r="AI122" s="3"/>
      <c r="AJ122" s="3"/>
      <c r="AK122" s="3"/>
      <c r="AL122" s="3"/>
      <c r="AM122" s="3"/>
      <c r="AN122" s="156"/>
      <c r="AO122" s="156"/>
      <c r="AP122" s="156"/>
      <c r="AQ122" s="156"/>
      <c r="AR122" s="156"/>
      <c r="AS122" s="156"/>
      <c r="AT122" s="3"/>
      <c r="AU122" s="3"/>
      <c r="AV122" s="3"/>
      <c r="AW122" s="3"/>
      <c r="AX122" s="3"/>
      <c r="AY122" s="3"/>
      <c r="AZ122" s="156"/>
      <c r="BA122" s="156"/>
      <c r="BB122" s="156"/>
      <c r="BC122" s="156"/>
    </row>
    <row r="123" spans="1:55" ht="12.75">
      <c r="A123" s="11"/>
      <c r="C123" s="3"/>
      <c r="J123" s="13"/>
      <c r="K123" s="13"/>
      <c r="L123" s="13"/>
      <c r="M123" s="13"/>
      <c r="N123" s="13"/>
      <c r="O123" s="13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3"/>
      <c r="AI123" s="3"/>
      <c r="AJ123" s="3"/>
      <c r="AK123" s="3"/>
      <c r="AL123" s="3"/>
      <c r="AM123" s="3"/>
      <c r="AN123" s="156"/>
      <c r="AO123" s="156"/>
      <c r="AP123" s="156"/>
      <c r="AQ123" s="156"/>
      <c r="AR123" s="156"/>
      <c r="AS123" s="156"/>
      <c r="AT123" s="3"/>
      <c r="AU123" s="3"/>
      <c r="AV123" s="3"/>
      <c r="AW123" s="3"/>
      <c r="AX123" s="3"/>
      <c r="AY123" s="3"/>
      <c r="AZ123" s="156"/>
      <c r="BA123" s="156"/>
      <c r="BB123" s="156"/>
      <c r="BC123" s="156"/>
    </row>
    <row r="124" spans="1:55" ht="12.75">
      <c r="A124" s="11"/>
      <c r="C124" s="3"/>
      <c r="J124" s="13">
        <f aca="true" t="shared" si="21" ref="J124:AG124">SUM(J71:J123)</f>
        <v>0</v>
      </c>
      <c r="K124" s="13">
        <f t="shared" si="21"/>
        <v>1</v>
      </c>
      <c r="L124" s="13">
        <f t="shared" si="21"/>
        <v>0</v>
      </c>
      <c r="M124" s="13">
        <f t="shared" si="21"/>
        <v>0</v>
      </c>
      <c r="N124" s="13">
        <f t="shared" si="21"/>
        <v>0</v>
      </c>
      <c r="O124" s="13">
        <f t="shared" si="21"/>
        <v>0</v>
      </c>
      <c r="P124" s="13">
        <f t="shared" si="21"/>
        <v>0</v>
      </c>
      <c r="Q124" s="13">
        <f t="shared" si="21"/>
        <v>0</v>
      </c>
      <c r="R124" s="13">
        <f t="shared" si="21"/>
        <v>0</v>
      </c>
      <c r="S124" s="13">
        <f t="shared" si="21"/>
        <v>0</v>
      </c>
      <c r="T124" s="13">
        <f t="shared" si="21"/>
        <v>0</v>
      </c>
      <c r="U124" s="13">
        <f t="shared" si="21"/>
        <v>0</v>
      </c>
      <c r="V124" s="13">
        <f t="shared" si="21"/>
        <v>0</v>
      </c>
      <c r="W124" s="13">
        <f t="shared" si="21"/>
        <v>0</v>
      </c>
      <c r="X124" s="13">
        <f t="shared" si="21"/>
        <v>0</v>
      </c>
      <c r="Y124" s="13">
        <f t="shared" si="21"/>
        <v>0</v>
      </c>
      <c r="Z124" s="13">
        <f t="shared" si="21"/>
        <v>0</v>
      </c>
      <c r="AA124" s="13">
        <f t="shared" si="21"/>
        <v>0</v>
      </c>
      <c r="AB124" s="13">
        <f t="shared" si="21"/>
        <v>0</v>
      </c>
      <c r="AC124" s="13">
        <f t="shared" si="21"/>
        <v>1</v>
      </c>
      <c r="AD124" s="13">
        <f t="shared" si="21"/>
        <v>0</v>
      </c>
      <c r="AE124" s="13">
        <f t="shared" si="21"/>
        <v>0</v>
      </c>
      <c r="AF124" s="13">
        <f t="shared" si="21"/>
        <v>0</v>
      </c>
      <c r="AG124" s="13">
        <f t="shared" si="21"/>
        <v>0</v>
      </c>
      <c r="AH124" s="3"/>
      <c r="AI124" s="3"/>
      <c r="AJ124" s="3"/>
      <c r="AK124" s="3"/>
      <c r="AL124" s="3"/>
      <c r="AM124" s="3"/>
      <c r="AN124" s="156"/>
      <c r="AO124" s="156"/>
      <c r="AP124" s="156"/>
      <c r="AQ124" s="156"/>
      <c r="AR124" s="156"/>
      <c r="AS124" s="156"/>
      <c r="AT124" s="3"/>
      <c r="AU124" s="3"/>
      <c r="AV124" s="3"/>
      <c r="AW124" s="3"/>
      <c r="AX124" s="3"/>
      <c r="AY124" s="3"/>
      <c r="AZ124" s="156"/>
      <c r="BA124" s="156"/>
      <c r="BB124" s="156"/>
      <c r="BC124" s="156"/>
    </row>
    <row r="125" spans="1:55" ht="12.75">
      <c r="A125" s="11"/>
      <c r="C125" s="3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3"/>
      <c r="AI125" s="3"/>
      <c r="AJ125" s="3"/>
      <c r="AK125" s="3"/>
      <c r="AL125" s="3"/>
      <c r="AM125" s="3"/>
      <c r="AN125" s="156"/>
      <c r="AO125" s="156"/>
      <c r="AP125" s="156"/>
      <c r="AQ125" s="156"/>
      <c r="AR125" s="156"/>
      <c r="AS125" s="156"/>
      <c r="AT125" s="3"/>
      <c r="AU125" s="3"/>
      <c r="AV125" s="3"/>
      <c r="AW125" s="3"/>
      <c r="AX125" s="3"/>
      <c r="AY125" s="3"/>
      <c r="AZ125" s="156"/>
      <c r="BA125" s="156"/>
      <c r="BB125" s="156"/>
      <c r="BC125" s="156"/>
    </row>
    <row r="126" spans="1:55" ht="12.75">
      <c r="A126" s="11"/>
      <c r="C126" s="3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3"/>
      <c r="AI126" s="3"/>
      <c r="AJ126" s="3"/>
      <c r="AK126" s="3"/>
      <c r="AL126" s="3"/>
      <c r="AM126" s="3"/>
      <c r="AN126" s="156"/>
      <c r="AO126" s="156"/>
      <c r="AP126" s="156"/>
      <c r="AQ126" s="156"/>
      <c r="AR126" s="156"/>
      <c r="AS126" s="156"/>
      <c r="AT126" s="3"/>
      <c r="AU126" s="3"/>
      <c r="AV126" s="3"/>
      <c r="AW126" s="3"/>
      <c r="AX126" s="3"/>
      <c r="AY126" s="3"/>
      <c r="AZ126" s="156"/>
      <c r="BA126" s="156"/>
      <c r="BB126" s="156"/>
      <c r="BC126" s="156"/>
    </row>
    <row r="127" spans="1:55" ht="12.75">
      <c r="A127" s="11"/>
      <c r="C127" s="3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3"/>
      <c r="AI127" s="3"/>
      <c r="AJ127" s="3"/>
      <c r="AK127" s="3"/>
      <c r="AL127" s="3"/>
      <c r="AM127" s="3"/>
      <c r="AN127" s="156"/>
      <c r="AO127" s="156"/>
      <c r="AP127" s="156"/>
      <c r="AQ127" s="156"/>
      <c r="AR127" s="156"/>
      <c r="AS127" s="156"/>
      <c r="AT127" s="3"/>
      <c r="AU127" s="3"/>
      <c r="AV127" s="3"/>
      <c r="AW127" s="3"/>
      <c r="AX127" s="3"/>
      <c r="AY127" s="3"/>
      <c r="AZ127" s="156"/>
      <c r="BA127" s="156"/>
      <c r="BB127" s="156"/>
      <c r="BC127" s="156"/>
    </row>
    <row r="128" spans="1:55" ht="12.75">
      <c r="A128" s="11"/>
      <c r="C128" s="3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3"/>
      <c r="AI128" s="3"/>
      <c r="AJ128" s="3"/>
      <c r="AK128" s="3"/>
      <c r="AL128" s="3"/>
      <c r="AM128" s="3"/>
      <c r="AN128" s="156"/>
      <c r="AO128" s="156"/>
      <c r="AP128" s="156"/>
      <c r="AQ128" s="156"/>
      <c r="AR128" s="156"/>
      <c r="AS128" s="156"/>
      <c r="AT128" s="3"/>
      <c r="AU128" s="3"/>
      <c r="AV128" s="3"/>
      <c r="AW128" s="3"/>
      <c r="AX128" s="3"/>
      <c r="AY128" s="3"/>
      <c r="AZ128" s="156"/>
      <c r="BA128" s="156"/>
      <c r="BB128" s="156"/>
      <c r="BC128" s="156"/>
    </row>
    <row r="129" spans="1:55" ht="12.75">
      <c r="A129" s="11"/>
      <c r="C129" s="3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3"/>
      <c r="AI129" s="3"/>
      <c r="AJ129" s="3"/>
      <c r="AK129" s="3"/>
      <c r="AL129" s="3"/>
      <c r="AM129" s="3"/>
      <c r="AN129" s="156"/>
      <c r="AO129" s="156"/>
      <c r="AP129" s="156"/>
      <c r="AQ129" s="156"/>
      <c r="AR129" s="156"/>
      <c r="AS129" s="156"/>
      <c r="AT129" s="3"/>
      <c r="AU129" s="3"/>
      <c r="AV129" s="3"/>
      <c r="AW129" s="3"/>
      <c r="AX129" s="3"/>
      <c r="AY129" s="3"/>
      <c r="AZ129" s="156"/>
      <c r="BA129" s="156"/>
      <c r="BB129" s="156"/>
      <c r="BC129" s="156"/>
    </row>
    <row r="130" spans="1:55" ht="12.75">
      <c r="A130" s="11"/>
      <c r="C130" s="3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3"/>
      <c r="AI130" s="3"/>
      <c r="AJ130" s="3"/>
      <c r="AK130" s="3"/>
      <c r="AL130" s="3"/>
      <c r="AM130" s="3"/>
      <c r="AN130" s="156"/>
      <c r="AO130" s="156"/>
      <c r="AP130" s="156"/>
      <c r="AQ130" s="156"/>
      <c r="AR130" s="156"/>
      <c r="AS130" s="156"/>
      <c r="AT130" s="3"/>
      <c r="AU130" s="3"/>
      <c r="AV130" s="3"/>
      <c r="AW130" s="3"/>
      <c r="AX130" s="3"/>
      <c r="AY130" s="3"/>
      <c r="AZ130" s="156"/>
      <c r="BA130" s="156"/>
      <c r="BB130" s="156"/>
      <c r="BC130" s="156"/>
    </row>
    <row r="131" spans="1:55" ht="12.75">
      <c r="A131" s="11"/>
      <c r="C131" s="3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3"/>
      <c r="AI131" s="3"/>
      <c r="AJ131" s="3"/>
      <c r="AK131" s="3"/>
      <c r="AL131" s="3"/>
      <c r="AM131" s="3"/>
      <c r="AN131" s="156"/>
      <c r="AO131" s="156"/>
      <c r="AP131" s="156"/>
      <c r="AQ131" s="156"/>
      <c r="AR131" s="156"/>
      <c r="AS131" s="156"/>
      <c r="AT131" s="3"/>
      <c r="AU131" s="3"/>
      <c r="AV131" s="3"/>
      <c r="AW131" s="3"/>
      <c r="AX131" s="3"/>
      <c r="AY131" s="3"/>
      <c r="AZ131" s="156"/>
      <c r="BA131" s="156"/>
      <c r="BB131" s="156"/>
      <c r="BC131" s="156"/>
    </row>
    <row r="132" spans="1:55" ht="12.75">
      <c r="A132" s="11"/>
      <c r="C132" s="3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3"/>
      <c r="AI132" s="3"/>
      <c r="AJ132" s="3"/>
      <c r="AK132" s="3"/>
      <c r="AL132" s="3"/>
      <c r="AM132" s="3"/>
      <c r="AN132" s="156"/>
      <c r="AO132" s="156"/>
      <c r="AP132" s="156"/>
      <c r="AQ132" s="156"/>
      <c r="AR132" s="156"/>
      <c r="AS132" s="156"/>
      <c r="AT132" s="3"/>
      <c r="AU132" s="3"/>
      <c r="AV132" s="3"/>
      <c r="AW132" s="3"/>
      <c r="AX132" s="3"/>
      <c r="AY132" s="3"/>
      <c r="AZ132" s="156"/>
      <c r="BA132" s="156"/>
      <c r="BB132" s="156"/>
      <c r="BC132" s="156"/>
    </row>
    <row r="133" spans="1:55" ht="12.75">
      <c r="A133" s="11"/>
      <c r="C133" s="3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3"/>
      <c r="AI133" s="3"/>
      <c r="AJ133" s="3"/>
      <c r="AK133" s="3"/>
      <c r="AL133" s="3"/>
      <c r="AM133" s="3"/>
      <c r="AN133" s="156"/>
      <c r="AO133" s="156"/>
      <c r="AP133" s="156"/>
      <c r="AQ133" s="156"/>
      <c r="AR133" s="156"/>
      <c r="AS133" s="156"/>
      <c r="AT133" s="3"/>
      <c r="AU133" s="3"/>
      <c r="AV133" s="3"/>
      <c r="AW133" s="3"/>
      <c r="AX133" s="3"/>
      <c r="AY133" s="3"/>
      <c r="AZ133" s="156"/>
      <c r="BA133" s="156"/>
      <c r="BB133" s="156"/>
      <c r="BC133" s="156"/>
    </row>
    <row r="134" spans="1:55" ht="12.75">
      <c r="A134" s="11"/>
      <c r="C134" s="3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3"/>
      <c r="AI134" s="3"/>
      <c r="AJ134" s="3"/>
      <c r="AK134" s="3"/>
      <c r="AL134" s="3"/>
      <c r="AM134" s="3"/>
      <c r="AN134" s="156"/>
      <c r="AO134" s="156"/>
      <c r="AP134" s="156"/>
      <c r="AQ134" s="156"/>
      <c r="AR134" s="156"/>
      <c r="AS134" s="156"/>
      <c r="AT134" s="3"/>
      <c r="AU134" s="3"/>
      <c r="AV134" s="3"/>
      <c r="AW134" s="3"/>
      <c r="AX134" s="3"/>
      <c r="AY134" s="3"/>
      <c r="AZ134" s="156"/>
      <c r="BA134" s="156"/>
      <c r="BB134" s="156"/>
      <c r="BC134" s="156"/>
    </row>
    <row r="135" spans="1:55" ht="12.75">
      <c r="A135" s="11"/>
      <c r="C135" s="3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3"/>
      <c r="AI135" s="3"/>
      <c r="AJ135" s="3"/>
      <c r="AK135" s="3"/>
      <c r="AL135" s="3"/>
      <c r="AM135" s="3"/>
      <c r="AN135" s="156"/>
      <c r="AO135" s="156"/>
      <c r="AP135" s="156"/>
      <c r="AQ135" s="156"/>
      <c r="AR135" s="156"/>
      <c r="AS135" s="156"/>
      <c r="AT135" s="3"/>
      <c r="AU135" s="3"/>
      <c r="AV135" s="3"/>
      <c r="AW135" s="3"/>
      <c r="AX135" s="3"/>
      <c r="AY135" s="3"/>
      <c r="AZ135" s="156"/>
      <c r="BA135" s="156"/>
      <c r="BB135" s="156"/>
      <c r="BC135" s="156"/>
    </row>
    <row r="136" spans="1:55" ht="12.75">
      <c r="A136" s="11"/>
      <c r="C136" s="3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3"/>
      <c r="AI136" s="3"/>
      <c r="AJ136" s="3"/>
      <c r="AK136" s="3"/>
      <c r="AL136" s="3"/>
      <c r="AM136" s="3"/>
      <c r="AN136" s="156"/>
      <c r="AO136" s="156"/>
      <c r="AP136" s="156"/>
      <c r="AQ136" s="156"/>
      <c r="AR136" s="156"/>
      <c r="AS136" s="156"/>
      <c r="AT136" s="3"/>
      <c r="AU136" s="3"/>
      <c r="AV136" s="3"/>
      <c r="AW136" s="3"/>
      <c r="AX136" s="3"/>
      <c r="AY136" s="3"/>
      <c r="AZ136" s="156"/>
      <c r="BA136" s="156"/>
      <c r="BB136" s="156"/>
      <c r="BC136" s="156"/>
    </row>
    <row r="137" spans="1:55" ht="12.75">
      <c r="A137" s="11"/>
      <c r="C137" s="3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3"/>
      <c r="AI137" s="3"/>
      <c r="AJ137" s="3"/>
      <c r="AK137" s="3"/>
      <c r="AL137" s="3"/>
      <c r="AM137" s="3"/>
      <c r="AN137" s="156"/>
      <c r="AO137" s="156"/>
      <c r="AP137" s="156"/>
      <c r="AQ137" s="156"/>
      <c r="AR137" s="156"/>
      <c r="AS137" s="156"/>
      <c r="AT137" s="3"/>
      <c r="AU137" s="3"/>
      <c r="AV137" s="3"/>
      <c r="AW137" s="3"/>
      <c r="AX137" s="3"/>
      <c r="AY137" s="3"/>
      <c r="AZ137" s="156"/>
      <c r="BA137" s="156"/>
      <c r="BB137" s="156"/>
      <c r="BC137" s="156"/>
    </row>
    <row r="138" spans="1:55" ht="12.75">
      <c r="A138" s="11"/>
      <c r="C138" s="3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3"/>
      <c r="AI138" s="3"/>
      <c r="AJ138" s="3"/>
      <c r="AK138" s="3"/>
      <c r="AL138" s="3"/>
      <c r="AM138" s="3"/>
      <c r="AN138" s="156"/>
      <c r="AO138" s="156"/>
      <c r="AP138" s="156"/>
      <c r="AQ138" s="156"/>
      <c r="AR138" s="156"/>
      <c r="AS138" s="156"/>
      <c r="AT138" s="3"/>
      <c r="AU138" s="3"/>
      <c r="AV138" s="3"/>
      <c r="AW138" s="3"/>
      <c r="AX138" s="3"/>
      <c r="AY138" s="3"/>
      <c r="AZ138" s="156"/>
      <c r="BA138" s="156"/>
      <c r="BB138" s="156"/>
      <c r="BC138" s="156"/>
    </row>
    <row r="139" spans="1:55" ht="12.75">
      <c r="A139" s="11"/>
      <c r="C139" s="3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3"/>
      <c r="AI139" s="3"/>
      <c r="AJ139" s="3"/>
      <c r="AK139" s="3"/>
      <c r="AL139" s="3"/>
      <c r="AM139" s="3"/>
      <c r="AN139" s="156"/>
      <c r="AO139" s="156"/>
      <c r="AP139" s="156"/>
      <c r="AQ139" s="156"/>
      <c r="AR139" s="156"/>
      <c r="AS139" s="156"/>
      <c r="AT139" s="3"/>
      <c r="AU139" s="3"/>
      <c r="AV139" s="3"/>
      <c r="AW139" s="3"/>
      <c r="AX139" s="3"/>
      <c r="AY139" s="3"/>
      <c r="AZ139" s="156"/>
      <c r="BA139" s="156"/>
      <c r="BB139" s="156"/>
      <c r="BC139" s="156"/>
    </row>
    <row r="140" spans="1:55" ht="12.75">
      <c r="A140" s="11"/>
      <c r="C140" s="3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3"/>
      <c r="AI140" s="3"/>
      <c r="AJ140" s="3"/>
      <c r="AK140" s="3"/>
      <c r="AL140" s="3"/>
      <c r="AM140" s="3"/>
      <c r="AN140" s="156"/>
      <c r="AO140" s="156"/>
      <c r="AP140" s="156"/>
      <c r="AQ140" s="156"/>
      <c r="AR140" s="156"/>
      <c r="AS140" s="156"/>
      <c r="AT140" s="3"/>
      <c r="AU140" s="3"/>
      <c r="AV140" s="3"/>
      <c r="AW140" s="3"/>
      <c r="AX140" s="3"/>
      <c r="AY140" s="3"/>
      <c r="AZ140" s="156"/>
      <c r="BA140" s="156"/>
      <c r="BB140" s="156"/>
      <c r="BC140" s="156"/>
    </row>
    <row r="141" spans="1:55" ht="12.75">
      <c r="A141" s="11"/>
      <c r="C141" s="3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3"/>
      <c r="AI141" s="3"/>
      <c r="AJ141" s="3"/>
      <c r="AK141" s="3"/>
      <c r="AL141" s="3"/>
      <c r="AM141" s="3"/>
      <c r="AN141" s="156"/>
      <c r="AO141" s="156"/>
      <c r="AP141" s="156"/>
      <c r="AQ141" s="156"/>
      <c r="AR141" s="156"/>
      <c r="AS141" s="156"/>
      <c r="AT141" s="3"/>
      <c r="AU141" s="3"/>
      <c r="AV141" s="3"/>
      <c r="AW141" s="3"/>
      <c r="AX141" s="3"/>
      <c r="AY141" s="3"/>
      <c r="AZ141" s="156"/>
      <c r="BA141" s="156"/>
      <c r="BB141" s="156"/>
      <c r="BC141" s="156"/>
    </row>
    <row r="142" spans="1:55" ht="12.75">
      <c r="A142" s="11"/>
      <c r="C142" s="3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3"/>
      <c r="AI142" s="3"/>
      <c r="AJ142" s="3"/>
      <c r="AK142" s="3"/>
      <c r="AL142" s="3"/>
      <c r="AM142" s="3"/>
      <c r="AN142" s="156"/>
      <c r="AO142" s="156"/>
      <c r="AP142" s="156"/>
      <c r="AQ142" s="156"/>
      <c r="AR142" s="156"/>
      <c r="AS142" s="156"/>
      <c r="AT142" s="3"/>
      <c r="AU142" s="3"/>
      <c r="AV142" s="3"/>
      <c r="AW142" s="3"/>
      <c r="AX142" s="3"/>
      <c r="AY142" s="3"/>
      <c r="AZ142" s="156"/>
      <c r="BA142" s="156"/>
      <c r="BB142" s="156"/>
      <c r="BC142" s="156"/>
    </row>
    <row r="143" spans="1:55" ht="12.75">
      <c r="A143" s="11"/>
      <c r="C143" s="3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3"/>
      <c r="AI143" s="3"/>
      <c r="AJ143" s="3"/>
      <c r="AK143" s="3"/>
      <c r="AL143" s="3"/>
      <c r="AM143" s="3"/>
      <c r="AN143" s="156"/>
      <c r="AO143" s="156"/>
      <c r="AP143" s="156"/>
      <c r="AQ143" s="156"/>
      <c r="AR143" s="156"/>
      <c r="AS143" s="156"/>
      <c r="AT143" s="3"/>
      <c r="AU143" s="3"/>
      <c r="AV143" s="3"/>
      <c r="AW143" s="3"/>
      <c r="AX143" s="3"/>
      <c r="AY143" s="3"/>
      <c r="AZ143" s="156"/>
      <c r="BA143" s="156"/>
      <c r="BB143" s="156"/>
      <c r="BC143" s="156"/>
    </row>
    <row r="144" spans="1:55" ht="12.75">
      <c r="A144" s="11"/>
      <c r="C144" s="3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3"/>
      <c r="AI144" s="3"/>
      <c r="AJ144" s="3"/>
      <c r="AK144" s="3"/>
      <c r="AL144" s="3"/>
      <c r="AM144" s="3"/>
      <c r="AN144" s="156"/>
      <c r="AO144" s="156"/>
      <c r="AP144" s="156"/>
      <c r="AQ144" s="156"/>
      <c r="AR144" s="156"/>
      <c r="AS144" s="156"/>
      <c r="AT144" s="3"/>
      <c r="AU144" s="3"/>
      <c r="AV144" s="3"/>
      <c r="AW144" s="3"/>
      <c r="AX144" s="3"/>
      <c r="AY144" s="3"/>
      <c r="AZ144" s="156"/>
      <c r="BA144" s="156"/>
      <c r="BB144" s="156"/>
      <c r="BC144" s="156"/>
    </row>
    <row r="145" spans="1:55" ht="12.75">
      <c r="A145" s="11"/>
      <c r="C145" s="3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3"/>
      <c r="AI145" s="3"/>
      <c r="AJ145" s="3"/>
      <c r="AK145" s="3"/>
      <c r="AL145" s="3"/>
      <c r="AM145" s="3"/>
      <c r="AN145" s="156"/>
      <c r="AO145" s="156"/>
      <c r="AP145" s="156"/>
      <c r="AQ145" s="156"/>
      <c r="AR145" s="156"/>
      <c r="AS145" s="156"/>
      <c r="AT145" s="3"/>
      <c r="AU145" s="3"/>
      <c r="AV145" s="3"/>
      <c r="AW145" s="3"/>
      <c r="AX145" s="3"/>
      <c r="AY145" s="3"/>
      <c r="AZ145" s="156"/>
      <c r="BA145" s="156"/>
      <c r="BB145" s="156"/>
      <c r="BC145" s="156"/>
    </row>
    <row r="146" spans="1:55" ht="12.75">
      <c r="A146" s="11"/>
      <c r="C146" s="3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3"/>
      <c r="AI146" s="3"/>
      <c r="AJ146" s="3"/>
      <c r="AK146" s="3"/>
      <c r="AL146" s="3"/>
      <c r="AM146" s="3"/>
      <c r="AN146" s="156"/>
      <c r="AO146" s="156"/>
      <c r="AP146" s="156"/>
      <c r="AQ146" s="156"/>
      <c r="AR146" s="156"/>
      <c r="AS146" s="156"/>
      <c r="AT146" s="3"/>
      <c r="AU146" s="3"/>
      <c r="AV146" s="3"/>
      <c r="AW146" s="3"/>
      <c r="AX146" s="3"/>
      <c r="AY146" s="3"/>
      <c r="AZ146" s="156"/>
      <c r="BA146" s="156"/>
      <c r="BB146" s="156"/>
      <c r="BC146" s="156"/>
    </row>
    <row r="147" spans="1:55" ht="12.75">
      <c r="A147" s="11"/>
      <c r="C147" s="3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3"/>
      <c r="AI147" s="3"/>
      <c r="AJ147" s="3"/>
      <c r="AK147" s="3"/>
      <c r="AL147" s="3"/>
      <c r="AM147" s="3"/>
      <c r="AN147" s="156"/>
      <c r="AO147" s="156"/>
      <c r="AP147" s="156"/>
      <c r="AQ147" s="156"/>
      <c r="AR147" s="156"/>
      <c r="AS147" s="156"/>
      <c r="AT147" s="3"/>
      <c r="AU147" s="3"/>
      <c r="AV147" s="3"/>
      <c r="AW147" s="3"/>
      <c r="AX147" s="3"/>
      <c r="AY147" s="3"/>
      <c r="AZ147" s="156"/>
      <c r="BA147" s="156"/>
      <c r="BB147" s="156"/>
      <c r="BC147" s="156"/>
    </row>
    <row r="148" spans="1:55" ht="12.75">
      <c r="A148" s="11"/>
      <c r="C148" s="3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3"/>
      <c r="AI148" s="3"/>
      <c r="AJ148" s="3"/>
      <c r="AK148" s="3"/>
      <c r="AL148" s="3"/>
      <c r="AM148" s="3"/>
      <c r="AN148" s="156"/>
      <c r="AO148" s="156"/>
      <c r="AP148" s="156"/>
      <c r="AQ148" s="156"/>
      <c r="AR148" s="156"/>
      <c r="AS148" s="156"/>
      <c r="AT148" s="3"/>
      <c r="AU148" s="3"/>
      <c r="AV148" s="3"/>
      <c r="AW148" s="3"/>
      <c r="AX148" s="3"/>
      <c r="AY148" s="3"/>
      <c r="AZ148" s="156"/>
      <c r="BA148" s="156"/>
      <c r="BB148" s="156"/>
      <c r="BC148" s="156"/>
    </row>
    <row r="149" spans="1:55" ht="12.75">
      <c r="A149" s="11"/>
      <c r="C149" s="3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3"/>
      <c r="AI149" s="3"/>
      <c r="AJ149" s="3"/>
      <c r="AK149" s="3"/>
      <c r="AL149" s="3"/>
      <c r="AM149" s="3"/>
      <c r="AN149" s="156"/>
      <c r="AO149" s="156"/>
      <c r="AP149" s="156"/>
      <c r="AQ149" s="156"/>
      <c r="AR149" s="156"/>
      <c r="AS149" s="156"/>
      <c r="AT149" s="3"/>
      <c r="AU149" s="3"/>
      <c r="AV149" s="3"/>
      <c r="AW149" s="3"/>
      <c r="AX149" s="3"/>
      <c r="AY149" s="3"/>
      <c r="AZ149" s="156"/>
      <c r="BA149" s="156"/>
      <c r="BB149" s="156"/>
      <c r="BC149" s="156"/>
    </row>
    <row r="150" spans="1:55" ht="12.75">
      <c r="A150" s="11"/>
      <c r="C150" s="3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3"/>
      <c r="AI150" s="3"/>
      <c r="AJ150" s="3"/>
      <c r="AK150" s="3"/>
      <c r="AL150" s="3"/>
      <c r="AM150" s="3"/>
      <c r="AN150" s="156"/>
      <c r="AO150" s="156"/>
      <c r="AP150" s="156"/>
      <c r="AQ150" s="156"/>
      <c r="AR150" s="156"/>
      <c r="AS150" s="156"/>
      <c r="AT150" s="3"/>
      <c r="AU150" s="3"/>
      <c r="AV150" s="3"/>
      <c r="AW150" s="3"/>
      <c r="AX150" s="3"/>
      <c r="AY150" s="3"/>
      <c r="AZ150" s="156"/>
      <c r="BA150" s="156"/>
      <c r="BB150" s="156"/>
      <c r="BC150" s="156"/>
    </row>
    <row r="151" spans="1:55" ht="12.75">
      <c r="A151" s="11"/>
      <c r="C151" s="3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3"/>
      <c r="AI151" s="3"/>
      <c r="AJ151" s="3"/>
      <c r="AK151" s="3"/>
      <c r="AL151" s="3"/>
      <c r="AM151" s="3"/>
      <c r="AN151" s="156"/>
      <c r="AO151" s="156"/>
      <c r="AP151" s="156"/>
      <c r="AQ151" s="156"/>
      <c r="AR151" s="156"/>
      <c r="AS151" s="156"/>
      <c r="AT151" s="3"/>
      <c r="AU151" s="3"/>
      <c r="AV151" s="3"/>
      <c r="AW151" s="3"/>
      <c r="AX151" s="3"/>
      <c r="AY151" s="3"/>
      <c r="AZ151" s="156"/>
      <c r="BA151" s="156"/>
      <c r="BB151" s="156"/>
      <c r="BC151" s="156"/>
    </row>
    <row r="152" spans="1:55" ht="12.75">
      <c r="A152" s="11"/>
      <c r="C152" s="3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3"/>
      <c r="AI152" s="3"/>
      <c r="AJ152" s="3"/>
      <c r="AK152" s="3"/>
      <c r="AL152" s="3"/>
      <c r="AM152" s="3"/>
      <c r="AN152" s="156"/>
      <c r="AO152" s="156"/>
      <c r="AP152" s="156"/>
      <c r="AQ152" s="156"/>
      <c r="AR152" s="156"/>
      <c r="AS152" s="156"/>
      <c r="AT152" s="3"/>
      <c r="AU152" s="3"/>
      <c r="AV152" s="3"/>
      <c r="AW152" s="3"/>
      <c r="AX152" s="3"/>
      <c r="AY152" s="3"/>
      <c r="AZ152" s="156"/>
      <c r="BA152" s="156"/>
      <c r="BB152" s="156"/>
      <c r="BC152" s="156"/>
    </row>
    <row r="153" spans="1:55" ht="12.75">
      <c r="A153" s="11"/>
      <c r="C153" s="3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3"/>
      <c r="AI153" s="3"/>
      <c r="AJ153" s="3"/>
      <c r="AK153" s="3"/>
      <c r="AL153" s="3"/>
      <c r="AM153" s="3"/>
      <c r="AN153" s="156"/>
      <c r="AO153" s="156"/>
      <c r="AP153" s="156"/>
      <c r="AQ153" s="156"/>
      <c r="AR153" s="156"/>
      <c r="AS153" s="156"/>
      <c r="AT153" s="3"/>
      <c r="AU153" s="3"/>
      <c r="AV153" s="3"/>
      <c r="AW153" s="3"/>
      <c r="AX153" s="3"/>
      <c r="AY153" s="3"/>
      <c r="AZ153" s="156"/>
      <c r="BA153" s="156"/>
      <c r="BB153" s="156"/>
      <c r="BC153" s="156"/>
    </row>
    <row r="154" spans="1:55" ht="12.75">
      <c r="A154" s="11"/>
      <c r="C154" s="3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3"/>
      <c r="AI154" s="3"/>
      <c r="AJ154" s="3"/>
      <c r="AK154" s="3"/>
      <c r="AL154" s="3"/>
      <c r="AM154" s="3"/>
      <c r="AN154" s="156"/>
      <c r="AO154" s="156"/>
      <c r="AP154" s="156"/>
      <c r="AQ154" s="156"/>
      <c r="AR154" s="156"/>
      <c r="AS154" s="156"/>
      <c r="AT154" s="3"/>
      <c r="AU154" s="3"/>
      <c r="AV154" s="3"/>
      <c r="AW154" s="3"/>
      <c r="AX154" s="3"/>
      <c r="AY154" s="3"/>
      <c r="AZ154" s="156"/>
      <c r="BA154" s="156"/>
      <c r="BB154" s="156"/>
      <c r="BC154" s="156"/>
    </row>
    <row r="155" spans="1:55" ht="12.75">
      <c r="A155" s="11"/>
      <c r="C155" s="3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3"/>
      <c r="AI155" s="3"/>
      <c r="AJ155" s="3"/>
      <c r="AK155" s="3"/>
      <c r="AL155" s="3"/>
      <c r="AM155" s="3"/>
      <c r="AN155" s="156"/>
      <c r="AO155" s="156"/>
      <c r="AP155" s="156"/>
      <c r="AQ155" s="156"/>
      <c r="AR155" s="156"/>
      <c r="AS155" s="156"/>
      <c r="AT155" s="3"/>
      <c r="AU155" s="3"/>
      <c r="AV155" s="3"/>
      <c r="AW155" s="3"/>
      <c r="AX155" s="3"/>
      <c r="AY155" s="3"/>
      <c r="AZ155" s="156"/>
      <c r="BA155" s="156"/>
      <c r="BB155" s="156"/>
      <c r="BC155" s="156"/>
    </row>
    <row r="156" spans="1:55" ht="12.75">
      <c r="A156" s="11"/>
      <c r="C156" s="3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3"/>
      <c r="AI156" s="3"/>
      <c r="AJ156" s="3"/>
      <c r="AK156" s="3"/>
      <c r="AL156" s="3"/>
      <c r="AM156" s="3"/>
      <c r="AN156" s="156"/>
      <c r="AO156" s="156"/>
      <c r="AP156" s="156"/>
      <c r="AQ156" s="156"/>
      <c r="AR156" s="156"/>
      <c r="AS156" s="156"/>
      <c r="AT156" s="3"/>
      <c r="AU156" s="3"/>
      <c r="AV156" s="3"/>
      <c r="AW156" s="3"/>
      <c r="AX156" s="3"/>
      <c r="AY156" s="3"/>
      <c r="AZ156" s="156"/>
      <c r="BA156" s="156"/>
      <c r="BB156" s="156"/>
      <c r="BC156" s="156"/>
    </row>
    <row r="157" spans="1:55" ht="12.75">
      <c r="A157" s="11"/>
      <c r="C157" s="3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3"/>
      <c r="AI157" s="3"/>
      <c r="AJ157" s="3"/>
      <c r="AK157" s="3"/>
      <c r="AL157" s="3"/>
      <c r="AM157" s="3"/>
      <c r="AN157" s="156"/>
      <c r="AO157" s="156"/>
      <c r="AP157" s="156"/>
      <c r="AQ157" s="156"/>
      <c r="AR157" s="156"/>
      <c r="AS157" s="156"/>
      <c r="AT157" s="3"/>
      <c r="AU157" s="3"/>
      <c r="AV157" s="3"/>
      <c r="AW157" s="3"/>
      <c r="AX157" s="3"/>
      <c r="AY157" s="3"/>
      <c r="AZ157" s="156"/>
      <c r="BA157" s="156"/>
      <c r="BB157" s="156"/>
      <c r="BC157" s="156"/>
    </row>
    <row r="158" spans="1:55" ht="12.75">
      <c r="A158" s="11"/>
      <c r="C158" s="3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3"/>
      <c r="AI158" s="3"/>
      <c r="AJ158" s="3"/>
      <c r="AK158" s="3"/>
      <c r="AL158" s="3"/>
      <c r="AM158" s="3"/>
      <c r="AN158" s="156"/>
      <c r="AO158" s="156"/>
      <c r="AP158" s="156"/>
      <c r="AQ158" s="156"/>
      <c r="AR158" s="156"/>
      <c r="AS158" s="156"/>
      <c r="AT158" s="3"/>
      <c r="AU158" s="3"/>
      <c r="AV158" s="3"/>
      <c r="AW158" s="3"/>
      <c r="AX158" s="3"/>
      <c r="AY158" s="3"/>
      <c r="AZ158" s="156"/>
      <c r="BA158" s="156"/>
      <c r="BB158" s="156"/>
      <c r="BC158" s="156"/>
    </row>
    <row r="159" spans="1:55" ht="12.75">
      <c r="A159" s="11"/>
      <c r="C159" s="3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3"/>
      <c r="AI159" s="3"/>
      <c r="AJ159" s="3"/>
      <c r="AK159" s="3"/>
      <c r="AL159" s="3"/>
      <c r="AM159" s="3"/>
      <c r="AN159" s="156"/>
      <c r="AO159" s="156"/>
      <c r="AP159" s="156"/>
      <c r="AQ159" s="156"/>
      <c r="AR159" s="156"/>
      <c r="AS159" s="156"/>
      <c r="AT159" s="3"/>
      <c r="AU159" s="3"/>
      <c r="AV159" s="3"/>
      <c r="AW159" s="3"/>
      <c r="AX159" s="3"/>
      <c r="AY159" s="3"/>
      <c r="AZ159" s="156"/>
      <c r="BA159" s="156"/>
      <c r="BB159" s="156"/>
      <c r="BC159" s="156"/>
    </row>
    <row r="160" spans="1:55" ht="12.75">
      <c r="A160" s="11"/>
      <c r="C160" s="3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3"/>
      <c r="AI160" s="3"/>
      <c r="AJ160" s="3"/>
      <c r="AK160" s="3"/>
      <c r="AL160" s="3"/>
      <c r="AM160" s="3"/>
      <c r="AN160" s="156"/>
      <c r="AO160" s="156"/>
      <c r="AP160" s="156"/>
      <c r="AQ160" s="156"/>
      <c r="AR160" s="156"/>
      <c r="AS160" s="156"/>
      <c r="AT160" s="3"/>
      <c r="AU160" s="3"/>
      <c r="AV160" s="3"/>
      <c r="AW160" s="3"/>
      <c r="AX160" s="3"/>
      <c r="AY160" s="3"/>
      <c r="AZ160" s="156"/>
      <c r="BA160" s="156"/>
      <c r="BB160" s="156"/>
      <c r="BC160" s="156"/>
    </row>
    <row r="161" spans="1:55" ht="12.75">
      <c r="A161" s="11"/>
      <c r="C161" s="3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3"/>
      <c r="AI161" s="3"/>
      <c r="AJ161" s="3"/>
      <c r="AK161" s="3"/>
      <c r="AL161" s="3"/>
      <c r="AM161" s="3"/>
      <c r="AN161" s="156"/>
      <c r="AO161" s="156"/>
      <c r="AP161" s="156"/>
      <c r="AQ161" s="156"/>
      <c r="AR161" s="156"/>
      <c r="AS161" s="156"/>
      <c r="AT161" s="3"/>
      <c r="AU161" s="3"/>
      <c r="AV161" s="3"/>
      <c r="AW161" s="3"/>
      <c r="AX161" s="3"/>
      <c r="AY161" s="3"/>
      <c r="AZ161" s="156"/>
      <c r="BA161" s="156"/>
      <c r="BB161" s="156"/>
      <c r="BC161" s="156"/>
    </row>
    <row r="162" spans="1:55" ht="12.75">
      <c r="A162" s="11"/>
      <c r="C162" s="3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3"/>
      <c r="AI162" s="3"/>
      <c r="AJ162" s="3"/>
      <c r="AK162" s="3"/>
      <c r="AL162" s="3"/>
      <c r="AM162" s="3"/>
      <c r="AN162" s="156"/>
      <c r="AO162" s="156"/>
      <c r="AP162" s="156"/>
      <c r="AQ162" s="156"/>
      <c r="AR162" s="156"/>
      <c r="AS162" s="156"/>
      <c r="AT162" s="3"/>
      <c r="AU162" s="3"/>
      <c r="AV162" s="3"/>
      <c r="AW162" s="3"/>
      <c r="AX162" s="3"/>
      <c r="AY162" s="3"/>
      <c r="AZ162" s="156"/>
      <c r="BA162" s="156"/>
      <c r="BB162" s="156"/>
      <c r="BC162" s="156"/>
    </row>
    <row r="163" spans="1:55" ht="12.75">
      <c r="A163" s="11"/>
      <c r="C163" s="3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3"/>
      <c r="AI163" s="3"/>
      <c r="AJ163" s="3"/>
      <c r="AK163" s="3"/>
      <c r="AL163" s="3"/>
      <c r="AM163" s="3"/>
      <c r="AN163" s="156"/>
      <c r="AO163" s="156"/>
      <c r="AP163" s="156"/>
      <c r="AQ163" s="156"/>
      <c r="AR163" s="156"/>
      <c r="AS163" s="156"/>
      <c r="AT163" s="3"/>
      <c r="AU163" s="3"/>
      <c r="AV163" s="3"/>
      <c r="AW163" s="3"/>
      <c r="AX163" s="3"/>
      <c r="AY163" s="3"/>
      <c r="AZ163" s="156"/>
      <c r="BA163" s="156"/>
      <c r="BB163" s="156"/>
      <c r="BC163" s="156"/>
    </row>
    <row r="164" spans="1:55" ht="12.75">
      <c r="A164" s="11"/>
      <c r="C164" s="3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3"/>
      <c r="AI164" s="3"/>
      <c r="AJ164" s="3"/>
      <c r="AK164" s="3"/>
      <c r="AL164" s="3"/>
      <c r="AM164" s="3"/>
      <c r="AN164" s="156"/>
      <c r="AO164" s="156"/>
      <c r="AP164" s="156"/>
      <c r="AQ164" s="156"/>
      <c r="AR164" s="156"/>
      <c r="AS164" s="156"/>
      <c r="AT164" s="3"/>
      <c r="AU164" s="3"/>
      <c r="AV164" s="3"/>
      <c r="AW164" s="3"/>
      <c r="AX164" s="3"/>
      <c r="AY164" s="3"/>
      <c r="AZ164" s="156"/>
      <c r="BA164" s="156"/>
      <c r="BB164" s="156"/>
      <c r="BC164" s="156"/>
    </row>
    <row r="165" spans="1:55" ht="12.75">
      <c r="A165" s="11"/>
      <c r="C165" s="3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3"/>
      <c r="AI165" s="3"/>
      <c r="AJ165" s="3"/>
      <c r="AK165" s="3"/>
      <c r="AL165" s="3"/>
      <c r="AM165" s="3"/>
      <c r="AN165" s="156"/>
      <c r="AO165" s="156"/>
      <c r="AP165" s="156"/>
      <c r="AQ165" s="156"/>
      <c r="AR165" s="156"/>
      <c r="AS165" s="156"/>
      <c r="AT165" s="3"/>
      <c r="AU165" s="3"/>
      <c r="AV165" s="3"/>
      <c r="AW165" s="3"/>
      <c r="AX165" s="3"/>
      <c r="AY165" s="3"/>
      <c r="AZ165" s="156"/>
      <c r="BA165" s="156"/>
      <c r="BB165" s="156"/>
      <c r="BC165" s="156"/>
    </row>
    <row r="166" spans="1:55" ht="12.75">
      <c r="A166" s="11"/>
      <c r="C166" s="3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3"/>
      <c r="AI166" s="3"/>
      <c r="AJ166" s="3"/>
      <c r="AK166" s="3"/>
      <c r="AL166" s="3"/>
      <c r="AM166" s="3"/>
      <c r="AN166" s="156"/>
      <c r="AO166" s="156"/>
      <c r="AP166" s="156"/>
      <c r="AQ166" s="156"/>
      <c r="AR166" s="156"/>
      <c r="AS166" s="156"/>
      <c r="AT166" s="3"/>
      <c r="AU166" s="3"/>
      <c r="AV166" s="3"/>
      <c r="AW166" s="3"/>
      <c r="AX166" s="3"/>
      <c r="AY166" s="3"/>
      <c r="AZ166" s="156"/>
      <c r="BA166" s="156"/>
      <c r="BB166" s="156"/>
      <c r="BC166" s="156"/>
    </row>
    <row r="167" spans="1:55" ht="12.75">
      <c r="A167" s="11"/>
      <c r="C167" s="3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3"/>
      <c r="AI167" s="3"/>
      <c r="AJ167" s="3"/>
      <c r="AK167" s="3"/>
      <c r="AL167" s="3"/>
      <c r="AM167" s="3"/>
      <c r="AN167" s="156"/>
      <c r="AO167" s="156"/>
      <c r="AP167" s="156"/>
      <c r="AQ167" s="156"/>
      <c r="AR167" s="156"/>
      <c r="AS167" s="156"/>
      <c r="AT167" s="3"/>
      <c r="AU167" s="3"/>
      <c r="AV167" s="3"/>
      <c r="AW167" s="3"/>
      <c r="AX167" s="3"/>
      <c r="AY167" s="3"/>
      <c r="AZ167" s="156"/>
      <c r="BA167" s="156"/>
      <c r="BB167" s="156"/>
      <c r="BC167" s="156"/>
    </row>
    <row r="168" spans="1:55" ht="12.75">
      <c r="A168" s="11"/>
      <c r="C168" s="3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3"/>
      <c r="AI168" s="3"/>
      <c r="AJ168" s="3"/>
      <c r="AK168" s="3"/>
      <c r="AL168" s="3"/>
      <c r="AM168" s="3"/>
      <c r="AN168" s="156"/>
      <c r="AO168" s="156"/>
      <c r="AP168" s="156"/>
      <c r="AQ168" s="156"/>
      <c r="AR168" s="156"/>
      <c r="AS168" s="156"/>
      <c r="AT168" s="3"/>
      <c r="AU168" s="3"/>
      <c r="AV168" s="3"/>
      <c r="AW168" s="3"/>
      <c r="AX168" s="3"/>
      <c r="AY168" s="3"/>
      <c r="AZ168" s="156"/>
      <c r="BA168" s="156"/>
      <c r="BB168" s="156"/>
      <c r="BC168" s="156"/>
    </row>
    <row r="169" spans="1:55" ht="12.75">
      <c r="A169" s="11"/>
      <c r="C169" s="3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3"/>
      <c r="AI169" s="3"/>
      <c r="AJ169" s="3"/>
      <c r="AK169" s="3"/>
      <c r="AL169" s="3"/>
      <c r="AM169" s="3"/>
      <c r="AN169" s="156"/>
      <c r="AO169" s="156"/>
      <c r="AP169" s="156"/>
      <c r="AQ169" s="156"/>
      <c r="AR169" s="156"/>
      <c r="AS169" s="156"/>
      <c r="AT169" s="3"/>
      <c r="AU169" s="3"/>
      <c r="AV169" s="3"/>
      <c r="AW169" s="3"/>
      <c r="AX169" s="3"/>
      <c r="AY169" s="3"/>
      <c r="AZ169" s="156"/>
      <c r="BA169" s="156"/>
      <c r="BB169" s="156"/>
      <c r="BC169" s="156"/>
    </row>
    <row r="170" spans="1:55" ht="12.75">
      <c r="A170" s="11"/>
      <c r="C170" s="3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3"/>
      <c r="AI170" s="3"/>
      <c r="AJ170" s="3"/>
      <c r="AK170" s="3"/>
      <c r="AL170" s="3"/>
      <c r="AM170" s="3"/>
      <c r="AN170" s="156"/>
      <c r="AO170" s="156"/>
      <c r="AP170" s="156"/>
      <c r="AQ170" s="156"/>
      <c r="AR170" s="156"/>
      <c r="AS170" s="156"/>
      <c r="AT170" s="3"/>
      <c r="AU170" s="3"/>
      <c r="AV170" s="3"/>
      <c r="AW170" s="3"/>
      <c r="AX170" s="3"/>
      <c r="AY170" s="3"/>
      <c r="AZ170" s="156"/>
      <c r="BA170" s="156"/>
      <c r="BB170" s="156"/>
      <c r="BC170" s="156"/>
    </row>
    <row r="171" spans="1:55" ht="12.75">
      <c r="A171" s="11"/>
      <c r="C171" s="3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3"/>
      <c r="AI171" s="3"/>
      <c r="AJ171" s="3"/>
      <c r="AK171" s="3"/>
      <c r="AL171" s="3"/>
      <c r="AM171" s="3"/>
      <c r="AN171" s="156"/>
      <c r="AO171" s="156"/>
      <c r="AP171" s="156"/>
      <c r="AQ171" s="156"/>
      <c r="AR171" s="156"/>
      <c r="AS171" s="156"/>
      <c r="AT171" s="3"/>
      <c r="AU171" s="3"/>
      <c r="AV171" s="3"/>
      <c r="AW171" s="3"/>
      <c r="AX171" s="3"/>
      <c r="AY171" s="3"/>
      <c r="AZ171" s="156"/>
      <c r="BA171" s="156"/>
      <c r="BB171" s="156"/>
      <c r="BC171" s="156"/>
    </row>
    <row r="172" spans="1:55" ht="12.75">
      <c r="A172" s="11"/>
      <c r="C172" s="3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3"/>
      <c r="AI172" s="3"/>
      <c r="AJ172" s="3"/>
      <c r="AK172" s="3"/>
      <c r="AL172" s="3"/>
      <c r="AM172" s="3"/>
      <c r="AN172" s="156"/>
      <c r="AO172" s="156"/>
      <c r="AP172" s="156"/>
      <c r="AQ172" s="156"/>
      <c r="AR172" s="156"/>
      <c r="AS172" s="156"/>
      <c r="AT172" s="3"/>
      <c r="AU172" s="3"/>
      <c r="AV172" s="3"/>
      <c r="AW172" s="3"/>
      <c r="AX172" s="3"/>
      <c r="AY172" s="3"/>
      <c r="AZ172" s="156"/>
      <c r="BA172" s="156"/>
      <c r="BB172" s="156"/>
      <c r="BC172" s="156"/>
    </row>
    <row r="173" spans="1:55" ht="12.75">
      <c r="A173" s="11"/>
      <c r="C173" s="3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3"/>
      <c r="AI173" s="3"/>
      <c r="AJ173" s="3"/>
      <c r="AK173" s="3"/>
      <c r="AL173" s="3"/>
      <c r="AM173" s="3"/>
      <c r="AN173" s="156"/>
      <c r="AO173" s="156"/>
      <c r="AP173" s="156"/>
      <c r="AQ173" s="156"/>
      <c r="AR173" s="156"/>
      <c r="AS173" s="156"/>
      <c r="AT173" s="3"/>
      <c r="AU173" s="3"/>
      <c r="AV173" s="3"/>
      <c r="AW173" s="3"/>
      <c r="AX173" s="3"/>
      <c r="AY173" s="3"/>
      <c r="AZ173" s="156"/>
      <c r="BA173" s="156"/>
      <c r="BB173" s="156"/>
      <c r="BC173" s="156"/>
    </row>
    <row r="174" spans="1:55" ht="12.75">
      <c r="A174" s="11"/>
      <c r="C174" s="3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3"/>
      <c r="AI174" s="3"/>
      <c r="AJ174" s="3"/>
      <c r="AK174" s="3"/>
      <c r="AL174" s="3"/>
      <c r="AM174" s="3"/>
      <c r="AN174" s="156"/>
      <c r="AO174" s="156"/>
      <c r="AP174" s="156"/>
      <c r="AQ174" s="156"/>
      <c r="AR174" s="156"/>
      <c r="AS174" s="156"/>
      <c r="AT174" s="3"/>
      <c r="AU174" s="3"/>
      <c r="AV174" s="3"/>
      <c r="AW174" s="3"/>
      <c r="AX174" s="3"/>
      <c r="AY174" s="3"/>
      <c r="AZ174" s="156"/>
      <c r="BA174" s="156"/>
      <c r="BB174" s="156"/>
      <c r="BC174" s="156"/>
    </row>
    <row r="175" spans="1:55" ht="12.75">
      <c r="A175" s="11"/>
      <c r="C175" s="3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3"/>
      <c r="AI175" s="3"/>
      <c r="AJ175" s="3"/>
      <c r="AK175" s="3"/>
      <c r="AL175" s="3"/>
      <c r="AM175" s="3"/>
      <c r="AN175" s="156"/>
      <c r="AO175" s="156"/>
      <c r="AP175" s="156"/>
      <c r="AQ175" s="156"/>
      <c r="AR175" s="156"/>
      <c r="AS175" s="156"/>
      <c r="AT175" s="3"/>
      <c r="AU175" s="3"/>
      <c r="AV175" s="3"/>
      <c r="AW175" s="3"/>
      <c r="AX175" s="3"/>
      <c r="AY175" s="3"/>
      <c r="AZ175" s="156"/>
      <c r="BA175" s="156"/>
      <c r="BB175" s="156"/>
      <c r="BC175" s="156"/>
    </row>
    <row r="176" spans="1:55" ht="12.75">
      <c r="A176" s="11"/>
      <c r="C176" s="3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3"/>
      <c r="AI176" s="3"/>
      <c r="AJ176" s="3"/>
      <c r="AK176" s="3"/>
      <c r="AL176" s="3"/>
      <c r="AM176" s="3"/>
      <c r="AN176" s="156"/>
      <c r="AO176" s="156"/>
      <c r="AP176" s="156"/>
      <c r="AQ176" s="156"/>
      <c r="AR176" s="156"/>
      <c r="AS176" s="156"/>
      <c r="AT176" s="3"/>
      <c r="AU176" s="3"/>
      <c r="AV176" s="3"/>
      <c r="AW176" s="3"/>
      <c r="AX176" s="3"/>
      <c r="AY176" s="3"/>
      <c r="AZ176" s="156"/>
      <c r="BA176" s="156"/>
      <c r="BB176" s="156"/>
      <c r="BC176" s="156"/>
    </row>
    <row r="177" spans="1:55" ht="12.75">
      <c r="A177" s="11"/>
      <c r="C177" s="3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3"/>
      <c r="AI177" s="3"/>
      <c r="AJ177" s="3"/>
      <c r="AK177" s="3"/>
      <c r="AL177" s="3"/>
      <c r="AM177" s="3"/>
      <c r="AN177" s="156"/>
      <c r="AO177" s="156"/>
      <c r="AP177" s="156"/>
      <c r="AQ177" s="156"/>
      <c r="AR177" s="156"/>
      <c r="AS177" s="156"/>
      <c r="AT177" s="3"/>
      <c r="AU177" s="3"/>
      <c r="AV177" s="3"/>
      <c r="AW177" s="3"/>
      <c r="AX177" s="3"/>
      <c r="AY177" s="3"/>
      <c r="AZ177" s="156"/>
      <c r="BA177" s="156"/>
      <c r="BB177" s="156"/>
      <c r="BC177" s="156"/>
    </row>
    <row r="178" spans="1:55" ht="12.75">
      <c r="A178" s="11"/>
      <c r="C178" s="3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3"/>
      <c r="AI178" s="3"/>
      <c r="AJ178" s="3"/>
      <c r="AK178" s="3"/>
      <c r="AL178" s="3"/>
      <c r="AM178" s="3"/>
      <c r="AN178" s="156"/>
      <c r="AO178" s="156"/>
      <c r="AP178" s="156"/>
      <c r="AQ178" s="156"/>
      <c r="AR178" s="156"/>
      <c r="AS178" s="156"/>
      <c r="AT178" s="3"/>
      <c r="AU178" s="3"/>
      <c r="AV178" s="3"/>
      <c r="AW178" s="3"/>
      <c r="AX178" s="3"/>
      <c r="AY178" s="3"/>
      <c r="AZ178" s="156"/>
      <c r="BA178" s="156"/>
      <c r="BB178" s="156"/>
      <c r="BC178" s="156"/>
    </row>
    <row r="179" spans="1:55" ht="12.75">
      <c r="A179" s="11"/>
      <c r="C179" s="3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3"/>
      <c r="AI179" s="3"/>
      <c r="AJ179" s="3"/>
      <c r="AK179" s="3"/>
      <c r="AL179" s="3"/>
      <c r="AM179" s="3"/>
      <c r="AN179" s="156"/>
      <c r="AO179" s="156"/>
      <c r="AP179" s="156"/>
      <c r="AQ179" s="156"/>
      <c r="AR179" s="156"/>
      <c r="AS179" s="156"/>
      <c r="AT179" s="3"/>
      <c r="AU179" s="3"/>
      <c r="AV179" s="3"/>
      <c r="AW179" s="3"/>
      <c r="AX179" s="3"/>
      <c r="AY179" s="3"/>
      <c r="AZ179" s="156"/>
      <c r="BA179" s="156"/>
      <c r="BB179" s="156"/>
      <c r="BC179" s="156"/>
    </row>
    <row r="180" spans="1:55" ht="12.75">
      <c r="A180" s="11"/>
      <c r="C180" s="3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3"/>
      <c r="AI180" s="3"/>
      <c r="AJ180" s="3"/>
      <c r="AK180" s="3"/>
      <c r="AL180" s="3"/>
      <c r="AM180" s="3"/>
      <c r="AN180" s="156"/>
      <c r="AO180" s="156"/>
      <c r="AP180" s="156"/>
      <c r="AQ180" s="156"/>
      <c r="AR180" s="156"/>
      <c r="AS180" s="156"/>
      <c r="AT180" s="3"/>
      <c r="AU180" s="3"/>
      <c r="AV180" s="3"/>
      <c r="AW180" s="3"/>
      <c r="AX180" s="3"/>
      <c r="AY180" s="3"/>
      <c r="AZ180" s="156"/>
      <c r="BA180" s="156"/>
      <c r="BB180" s="156"/>
      <c r="BC180" s="156"/>
    </row>
    <row r="181" spans="1:55" ht="12.75">
      <c r="A181" s="11"/>
      <c r="C181" s="3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3"/>
      <c r="AI181" s="3"/>
      <c r="AJ181" s="3"/>
      <c r="AK181" s="3"/>
      <c r="AL181" s="3"/>
      <c r="AM181" s="3"/>
      <c r="AN181" s="156"/>
      <c r="AO181" s="156"/>
      <c r="AP181" s="156"/>
      <c r="AQ181" s="156"/>
      <c r="AR181" s="156"/>
      <c r="AS181" s="156"/>
      <c r="AT181" s="3"/>
      <c r="AU181" s="3"/>
      <c r="AV181" s="3"/>
      <c r="AW181" s="3"/>
      <c r="AX181" s="3"/>
      <c r="AY181" s="3"/>
      <c r="AZ181" s="156"/>
      <c r="BA181" s="156"/>
      <c r="BB181" s="156"/>
      <c r="BC181" s="156"/>
    </row>
    <row r="182" spans="1:55" ht="12.75">
      <c r="A182" s="11"/>
      <c r="C182" s="3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3"/>
      <c r="AI182" s="3"/>
      <c r="AJ182" s="3"/>
      <c r="AK182" s="3"/>
      <c r="AL182" s="3"/>
      <c r="AM182" s="3"/>
      <c r="AN182" s="156"/>
      <c r="AO182" s="156"/>
      <c r="AP182" s="156"/>
      <c r="AQ182" s="156"/>
      <c r="AR182" s="156"/>
      <c r="AS182" s="156"/>
      <c r="AT182" s="3"/>
      <c r="AU182" s="3"/>
      <c r="AV182" s="3"/>
      <c r="AW182" s="3"/>
      <c r="AX182" s="3"/>
      <c r="AY182" s="3"/>
      <c r="AZ182" s="156"/>
      <c r="BA182" s="156"/>
      <c r="BB182" s="156"/>
      <c r="BC182" s="156"/>
    </row>
    <row r="183" spans="1:55" ht="12.75">
      <c r="A183" s="11"/>
      <c r="C183" s="3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3"/>
      <c r="AI183" s="3"/>
      <c r="AJ183" s="3"/>
      <c r="AK183" s="3"/>
      <c r="AL183" s="3"/>
      <c r="AM183" s="3"/>
      <c r="AN183" s="156"/>
      <c r="AO183" s="156"/>
      <c r="AP183" s="156"/>
      <c r="AQ183" s="156"/>
      <c r="AR183" s="156"/>
      <c r="AS183" s="156"/>
      <c r="AT183" s="3"/>
      <c r="AU183" s="3"/>
      <c r="AV183" s="3"/>
      <c r="AW183" s="3"/>
      <c r="AX183" s="3"/>
      <c r="AY183" s="3"/>
      <c r="AZ183" s="156"/>
      <c r="BA183" s="156"/>
      <c r="BB183" s="156"/>
      <c r="BC183" s="156"/>
    </row>
    <row r="184" spans="1:55" ht="12.75">
      <c r="A184" s="11"/>
      <c r="C184" s="3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3"/>
      <c r="AI184" s="3"/>
      <c r="AJ184" s="3"/>
      <c r="AK184" s="3"/>
      <c r="AL184" s="3"/>
      <c r="AM184" s="3"/>
      <c r="AN184" s="156"/>
      <c r="AO184" s="156"/>
      <c r="AP184" s="156"/>
      <c r="AQ184" s="156"/>
      <c r="AR184" s="156"/>
      <c r="AS184" s="156"/>
      <c r="AT184" s="3"/>
      <c r="AU184" s="3"/>
      <c r="AV184" s="3"/>
      <c r="AW184" s="3"/>
      <c r="AX184" s="3"/>
      <c r="AY184" s="3"/>
      <c r="AZ184" s="156"/>
      <c r="BA184" s="156"/>
      <c r="BB184" s="156"/>
      <c r="BC184" s="156"/>
    </row>
    <row r="185" spans="1:55" ht="12.75">
      <c r="A185" s="11"/>
      <c r="C185" s="3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3"/>
      <c r="AI185" s="3"/>
      <c r="AJ185" s="3"/>
      <c r="AK185" s="3"/>
      <c r="AL185" s="3"/>
      <c r="AM185" s="3"/>
      <c r="AN185" s="156"/>
      <c r="AO185" s="156"/>
      <c r="AP185" s="156"/>
      <c r="AQ185" s="156"/>
      <c r="AR185" s="156"/>
      <c r="AS185" s="156"/>
      <c r="AT185" s="3"/>
      <c r="AU185" s="3"/>
      <c r="AV185" s="3"/>
      <c r="AW185" s="3"/>
      <c r="AX185" s="3"/>
      <c r="AY185" s="3"/>
      <c r="AZ185" s="156"/>
      <c r="BA185" s="156"/>
      <c r="BB185" s="156"/>
      <c r="BC185" s="156"/>
    </row>
    <row r="186" spans="1:55" ht="12.75">
      <c r="A186" s="11"/>
      <c r="C186" s="3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3"/>
      <c r="AI186" s="3"/>
      <c r="AJ186" s="3"/>
      <c r="AK186" s="3"/>
      <c r="AL186" s="3"/>
      <c r="AM186" s="3"/>
      <c r="AN186" s="156"/>
      <c r="AO186" s="156"/>
      <c r="AP186" s="156"/>
      <c r="AQ186" s="156"/>
      <c r="AR186" s="156"/>
      <c r="AS186" s="156"/>
      <c r="AT186" s="3"/>
      <c r="AU186" s="3"/>
      <c r="AV186" s="3"/>
      <c r="AW186" s="3"/>
      <c r="AX186" s="3"/>
      <c r="AY186" s="3"/>
      <c r="AZ186" s="156"/>
      <c r="BA186" s="156"/>
      <c r="BB186" s="156"/>
      <c r="BC186" s="156"/>
    </row>
    <row r="187" spans="1:55" ht="12.75">
      <c r="A187" s="11"/>
      <c r="C187" s="3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3"/>
      <c r="AI187" s="3"/>
      <c r="AJ187" s="3"/>
      <c r="AK187" s="3"/>
      <c r="AL187" s="3"/>
      <c r="AM187" s="3"/>
      <c r="AN187" s="156"/>
      <c r="AO187" s="156"/>
      <c r="AP187" s="156"/>
      <c r="AQ187" s="156"/>
      <c r="AR187" s="156"/>
      <c r="AS187" s="156"/>
      <c r="AT187" s="3"/>
      <c r="AU187" s="3"/>
      <c r="AV187" s="3"/>
      <c r="AW187" s="3"/>
      <c r="AX187" s="3"/>
      <c r="AY187" s="3"/>
      <c r="AZ187" s="156"/>
      <c r="BA187" s="156"/>
      <c r="BB187" s="156"/>
      <c r="BC187" s="156"/>
    </row>
    <row r="188" spans="1:55" ht="12.75">
      <c r="A188" s="11"/>
      <c r="C188" s="3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3"/>
      <c r="AI188" s="3"/>
      <c r="AJ188" s="3"/>
      <c r="AK188" s="3"/>
      <c r="AL188" s="3"/>
      <c r="AM188" s="3"/>
      <c r="AN188" s="156"/>
      <c r="AO188" s="156"/>
      <c r="AP188" s="156"/>
      <c r="AQ188" s="156"/>
      <c r="AR188" s="156"/>
      <c r="AS188" s="156"/>
      <c r="AT188" s="3"/>
      <c r="AU188" s="3"/>
      <c r="AV188" s="3"/>
      <c r="AW188" s="3"/>
      <c r="AX188" s="3"/>
      <c r="AY188" s="3"/>
      <c r="AZ188" s="156"/>
      <c r="BA188" s="156"/>
      <c r="BB188" s="156"/>
      <c r="BC188" s="156"/>
    </row>
    <row r="189" spans="1:55" ht="12.75">
      <c r="A189" s="11"/>
      <c r="C189" s="3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3"/>
      <c r="AI189" s="3"/>
      <c r="AJ189" s="3"/>
      <c r="AK189" s="3"/>
      <c r="AL189" s="3"/>
      <c r="AM189" s="3"/>
      <c r="AN189" s="156"/>
      <c r="AO189" s="156"/>
      <c r="AP189" s="156"/>
      <c r="AQ189" s="156"/>
      <c r="AR189" s="156"/>
      <c r="AS189" s="156"/>
      <c r="AT189" s="3"/>
      <c r="AU189" s="3"/>
      <c r="AV189" s="3"/>
      <c r="AW189" s="3"/>
      <c r="AX189" s="3"/>
      <c r="AY189" s="3"/>
      <c r="AZ189" s="156"/>
      <c r="BA189" s="156"/>
      <c r="BB189" s="156"/>
      <c r="BC189" s="156"/>
    </row>
    <row r="190" spans="1:55" ht="12.75">
      <c r="A190" s="11"/>
      <c r="C190" s="3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3"/>
      <c r="AI190" s="3"/>
      <c r="AJ190" s="3"/>
      <c r="AK190" s="3"/>
      <c r="AL190" s="3"/>
      <c r="AM190" s="3"/>
      <c r="AN190" s="156"/>
      <c r="AO190" s="156"/>
      <c r="AP190" s="156"/>
      <c r="AQ190" s="156"/>
      <c r="AR190" s="156"/>
      <c r="AS190" s="156"/>
      <c r="AT190" s="3"/>
      <c r="AU190" s="3"/>
      <c r="AV190" s="3"/>
      <c r="AW190" s="3"/>
      <c r="AX190" s="3"/>
      <c r="AY190" s="3"/>
      <c r="AZ190" s="156"/>
      <c r="BA190" s="156"/>
      <c r="BB190" s="156"/>
      <c r="BC190" s="156"/>
    </row>
    <row r="191" spans="1:55" ht="12.75">
      <c r="A191" s="11"/>
      <c r="C191" s="3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3"/>
      <c r="AI191" s="3"/>
      <c r="AJ191" s="3"/>
      <c r="AK191" s="3"/>
      <c r="AL191" s="3"/>
      <c r="AM191" s="3"/>
      <c r="AN191" s="156"/>
      <c r="AO191" s="156"/>
      <c r="AP191" s="156"/>
      <c r="AQ191" s="156"/>
      <c r="AR191" s="156"/>
      <c r="AS191" s="156"/>
      <c r="AT191" s="3"/>
      <c r="AU191" s="3"/>
      <c r="AV191" s="3"/>
      <c r="AW191" s="3"/>
      <c r="AX191" s="3"/>
      <c r="AY191" s="3"/>
      <c r="AZ191" s="156"/>
      <c r="BA191" s="156"/>
      <c r="BB191" s="156"/>
      <c r="BC191" s="156"/>
    </row>
    <row r="192" spans="1:55" ht="12.75">
      <c r="A192" s="11"/>
      <c r="C192" s="3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3"/>
      <c r="AI192" s="3"/>
      <c r="AJ192" s="3"/>
      <c r="AK192" s="3"/>
      <c r="AL192" s="3"/>
      <c r="AM192" s="3"/>
      <c r="AN192" s="156"/>
      <c r="AO192" s="156"/>
      <c r="AP192" s="156"/>
      <c r="AQ192" s="156"/>
      <c r="AR192" s="156"/>
      <c r="AS192" s="156"/>
      <c r="AT192" s="3"/>
      <c r="AU192" s="3"/>
      <c r="AV192" s="3"/>
      <c r="AW192" s="3"/>
      <c r="AX192" s="3"/>
      <c r="AY192" s="3"/>
      <c r="AZ192" s="156"/>
      <c r="BA192" s="156"/>
      <c r="BB192" s="156"/>
      <c r="BC192" s="156"/>
    </row>
    <row r="193" spans="1:55" ht="12.75">
      <c r="A193" s="11"/>
      <c r="C193" s="3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3"/>
      <c r="AI193" s="3"/>
      <c r="AJ193" s="3"/>
      <c r="AK193" s="3"/>
      <c r="AL193" s="3"/>
      <c r="AM193" s="3"/>
      <c r="AN193" s="156"/>
      <c r="AO193" s="156"/>
      <c r="AP193" s="156"/>
      <c r="AQ193" s="156"/>
      <c r="AR193" s="156"/>
      <c r="AS193" s="156"/>
      <c r="AT193" s="3"/>
      <c r="AU193" s="3"/>
      <c r="AV193" s="3"/>
      <c r="AW193" s="3"/>
      <c r="AX193" s="3"/>
      <c r="AY193" s="3"/>
      <c r="AZ193" s="156"/>
      <c r="BA193" s="156"/>
      <c r="BB193" s="156"/>
      <c r="BC193" s="156"/>
    </row>
    <row r="194" spans="1:55" ht="12.75">
      <c r="A194" s="11"/>
      <c r="C194" s="3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3"/>
      <c r="AI194" s="3"/>
      <c r="AJ194" s="3"/>
      <c r="AK194" s="3"/>
      <c r="AL194" s="3"/>
      <c r="AM194" s="3"/>
      <c r="AN194" s="156"/>
      <c r="AO194" s="156"/>
      <c r="AP194" s="156"/>
      <c r="AQ194" s="156"/>
      <c r="AR194" s="156"/>
      <c r="AS194" s="156"/>
      <c r="AT194" s="3"/>
      <c r="AU194" s="3"/>
      <c r="AV194" s="3"/>
      <c r="AW194" s="3"/>
      <c r="AX194" s="3"/>
      <c r="AY194" s="3"/>
      <c r="AZ194" s="156"/>
      <c r="BA194" s="156"/>
      <c r="BB194" s="156"/>
      <c r="BC194" s="156"/>
    </row>
    <row r="195" spans="1:55" ht="12.75">
      <c r="A195" s="11"/>
      <c r="C195" s="3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3"/>
      <c r="AI195" s="3"/>
      <c r="AJ195" s="3"/>
      <c r="AK195" s="3"/>
      <c r="AL195" s="3"/>
      <c r="AM195" s="3"/>
      <c r="AN195" s="156"/>
      <c r="AO195" s="156"/>
      <c r="AP195" s="156"/>
      <c r="AQ195" s="156"/>
      <c r="AR195" s="156"/>
      <c r="AS195" s="156"/>
      <c r="AT195" s="3"/>
      <c r="AU195" s="3"/>
      <c r="AV195" s="3"/>
      <c r="AW195" s="3"/>
      <c r="AX195" s="3"/>
      <c r="AY195" s="3"/>
      <c r="AZ195" s="156"/>
      <c r="BA195" s="156"/>
      <c r="BB195" s="156"/>
      <c r="BC195" s="156"/>
    </row>
    <row r="196" spans="1:55" ht="12.75">
      <c r="A196" s="11"/>
      <c r="C196" s="3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3"/>
      <c r="AI196" s="3"/>
      <c r="AJ196" s="3"/>
      <c r="AK196" s="3"/>
      <c r="AL196" s="3"/>
      <c r="AM196" s="3"/>
      <c r="AN196" s="156"/>
      <c r="AO196" s="156"/>
      <c r="AP196" s="156"/>
      <c r="AQ196" s="156"/>
      <c r="AR196" s="156"/>
      <c r="AS196" s="156"/>
      <c r="AT196" s="3"/>
      <c r="AU196" s="3"/>
      <c r="AV196" s="3"/>
      <c r="AW196" s="3"/>
      <c r="AX196" s="3"/>
      <c r="AY196" s="3"/>
      <c r="AZ196" s="156"/>
      <c r="BA196" s="156"/>
      <c r="BB196" s="156"/>
      <c r="BC196" s="156"/>
    </row>
    <row r="197" spans="1:55" ht="12.75">
      <c r="A197" s="11"/>
      <c r="C197" s="3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3"/>
      <c r="AI197" s="3"/>
      <c r="AJ197" s="3"/>
      <c r="AK197" s="3"/>
      <c r="AL197" s="3"/>
      <c r="AM197" s="3"/>
      <c r="AN197" s="156"/>
      <c r="AO197" s="156"/>
      <c r="AP197" s="156"/>
      <c r="AQ197" s="156"/>
      <c r="AR197" s="156"/>
      <c r="AS197" s="156"/>
      <c r="AT197" s="3"/>
      <c r="AU197" s="3"/>
      <c r="AV197" s="3"/>
      <c r="AW197" s="3"/>
      <c r="AX197" s="3"/>
      <c r="AY197" s="3"/>
      <c r="AZ197" s="156"/>
      <c r="BA197" s="156"/>
      <c r="BB197" s="156"/>
      <c r="BC197" s="156"/>
    </row>
    <row r="198" spans="1:55" ht="12.75">
      <c r="A198" s="11"/>
      <c r="C198" s="3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3"/>
      <c r="AI198" s="3"/>
      <c r="AJ198" s="3"/>
      <c r="AK198" s="3"/>
      <c r="AL198" s="3"/>
      <c r="AM198" s="3"/>
      <c r="AN198" s="156"/>
      <c r="AO198" s="156"/>
      <c r="AP198" s="156"/>
      <c r="AQ198" s="156"/>
      <c r="AR198" s="156"/>
      <c r="AS198" s="156"/>
      <c r="AT198" s="3"/>
      <c r="AU198" s="3"/>
      <c r="AV198" s="3"/>
      <c r="AW198" s="3"/>
      <c r="AX198" s="3"/>
      <c r="AY198" s="3"/>
      <c r="AZ198" s="156"/>
      <c r="BA198" s="156"/>
      <c r="BB198" s="156"/>
      <c r="BC198" s="156"/>
    </row>
    <row r="199" spans="1:55" ht="12.75">
      <c r="A199" s="11"/>
      <c r="C199" s="3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3"/>
      <c r="AI199" s="3"/>
      <c r="AJ199" s="3"/>
      <c r="AK199" s="3"/>
      <c r="AL199" s="3"/>
      <c r="AM199" s="3"/>
      <c r="AN199" s="156"/>
      <c r="AO199" s="156"/>
      <c r="AP199" s="156"/>
      <c r="AQ199" s="156"/>
      <c r="AR199" s="156"/>
      <c r="AS199" s="156"/>
      <c r="AT199" s="3"/>
      <c r="AU199" s="3"/>
      <c r="AV199" s="3"/>
      <c r="AW199" s="3"/>
      <c r="AX199" s="3"/>
      <c r="AY199" s="3"/>
      <c r="AZ199" s="156"/>
      <c r="BA199" s="156"/>
      <c r="BB199" s="156"/>
      <c r="BC199" s="156"/>
    </row>
    <row r="200" spans="1:55" ht="12.75">
      <c r="A200" s="11"/>
      <c r="C200" s="3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3"/>
      <c r="AI200" s="3"/>
      <c r="AJ200" s="3"/>
      <c r="AK200" s="3"/>
      <c r="AL200" s="3"/>
      <c r="AM200" s="3"/>
      <c r="AN200" s="156"/>
      <c r="AO200" s="156"/>
      <c r="AP200" s="156"/>
      <c r="AQ200" s="156"/>
      <c r="AR200" s="156"/>
      <c r="AS200" s="156"/>
      <c r="AT200" s="3"/>
      <c r="AU200" s="3"/>
      <c r="AV200" s="3"/>
      <c r="AW200" s="3"/>
      <c r="AX200" s="3"/>
      <c r="AY200" s="3"/>
      <c r="AZ200" s="156"/>
      <c r="BA200" s="156"/>
      <c r="BB200" s="156"/>
      <c r="BC200" s="156"/>
    </row>
    <row r="201" spans="1:55" ht="12.75">
      <c r="A201" s="11"/>
      <c r="C201" s="3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3"/>
      <c r="AI201" s="3"/>
      <c r="AJ201" s="3"/>
      <c r="AK201" s="3"/>
      <c r="AL201" s="3"/>
      <c r="AM201" s="3"/>
      <c r="AN201" s="156"/>
      <c r="AO201" s="156"/>
      <c r="AP201" s="156"/>
      <c r="AQ201" s="156"/>
      <c r="AR201" s="156"/>
      <c r="AS201" s="156"/>
      <c r="AT201" s="3"/>
      <c r="AU201" s="3"/>
      <c r="AV201" s="3"/>
      <c r="AW201" s="3"/>
      <c r="AX201" s="3"/>
      <c r="AY201" s="3"/>
      <c r="AZ201" s="156"/>
      <c r="BA201" s="156"/>
      <c r="BB201" s="156"/>
      <c r="BC201" s="156"/>
    </row>
    <row r="202" spans="1:55" ht="12.75">
      <c r="A202" s="11"/>
      <c r="C202" s="3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3"/>
      <c r="AI202" s="3"/>
      <c r="AJ202" s="3"/>
      <c r="AK202" s="3"/>
      <c r="AL202" s="3"/>
      <c r="AM202" s="3"/>
      <c r="AN202" s="156"/>
      <c r="AO202" s="156"/>
      <c r="AP202" s="156"/>
      <c r="AQ202" s="156"/>
      <c r="AR202" s="156"/>
      <c r="AS202" s="156"/>
      <c r="AT202" s="3"/>
      <c r="AU202" s="3"/>
      <c r="AV202" s="3"/>
      <c r="AW202" s="3"/>
      <c r="AX202" s="3"/>
      <c r="AY202" s="3"/>
      <c r="AZ202" s="156"/>
      <c r="BA202" s="156"/>
      <c r="BB202" s="156"/>
      <c r="BC202" s="156"/>
    </row>
    <row r="203" spans="1:55" ht="12.75">
      <c r="A203" s="11"/>
      <c r="C203" s="3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3"/>
      <c r="AI203" s="3"/>
      <c r="AJ203" s="3"/>
      <c r="AK203" s="3"/>
      <c r="AL203" s="3"/>
      <c r="AM203" s="3"/>
      <c r="AN203" s="156"/>
      <c r="AO203" s="156"/>
      <c r="AP203" s="156"/>
      <c r="AQ203" s="156"/>
      <c r="AR203" s="156"/>
      <c r="AS203" s="156"/>
      <c r="AT203" s="3"/>
      <c r="AU203" s="3"/>
      <c r="AV203" s="3"/>
      <c r="AW203" s="3"/>
      <c r="AX203" s="3"/>
      <c r="AY203" s="3"/>
      <c r="AZ203" s="156"/>
      <c r="BA203" s="156"/>
      <c r="BB203" s="156"/>
      <c r="BC203" s="156"/>
    </row>
    <row r="204" spans="1:55" ht="12.75">
      <c r="A204" s="11"/>
      <c r="C204" s="3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3"/>
      <c r="AI204" s="3"/>
      <c r="AJ204" s="3"/>
      <c r="AK204" s="3"/>
      <c r="AL204" s="3"/>
      <c r="AM204" s="3"/>
      <c r="AN204" s="156"/>
      <c r="AO204" s="156"/>
      <c r="AP204" s="156"/>
      <c r="AQ204" s="156"/>
      <c r="AR204" s="156"/>
      <c r="AS204" s="156"/>
      <c r="AT204" s="3"/>
      <c r="AU204" s="3"/>
      <c r="AV204" s="3"/>
      <c r="AW204" s="3"/>
      <c r="AX204" s="3"/>
      <c r="AY204" s="3"/>
      <c r="AZ204" s="156"/>
      <c r="BA204" s="156"/>
      <c r="BB204" s="156"/>
      <c r="BC204" s="156"/>
    </row>
    <row r="205" spans="1:55" ht="12.75">
      <c r="A205" s="11"/>
      <c r="C205" s="3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3"/>
      <c r="AI205" s="3"/>
      <c r="AJ205" s="3"/>
      <c r="AK205" s="3"/>
      <c r="AL205" s="3"/>
      <c r="AM205" s="3"/>
      <c r="AN205" s="156"/>
      <c r="AO205" s="156"/>
      <c r="AP205" s="156"/>
      <c r="AQ205" s="156"/>
      <c r="AR205" s="156"/>
      <c r="AS205" s="156"/>
      <c r="AT205" s="3"/>
      <c r="AU205" s="3"/>
      <c r="AV205" s="3"/>
      <c r="AW205" s="3"/>
      <c r="AX205" s="3"/>
      <c r="AY205" s="3"/>
      <c r="AZ205" s="156"/>
      <c r="BA205" s="156"/>
      <c r="BB205" s="156"/>
      <c r="BC205" s="156"/>
    </row>
    <row r="206" spans="1:55" ht="12.75">
      <c r="A206" s="11"/>
      <c r="C206" s="3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3"/>
      <c r="AI206" s="3"/>
      <c r="AJ206" s="3"/>
      <c r="AK206" s="3"/>
      <c r="AL206" s="3"/>
      <c r="AM206" s="3"/>
      <c r="AN206" s="156"/>
      <c r="AO206" s="156"/>
      <c r="AP206" s="156"/>
      <c r="AQ206" s="156"/>
      <c r="AR206" s="156"/>
      <c r="AS206" s="156"/>
      <c r="AT206" s="3"/>
      <c r="AU206" s="3"/>
      <c r="AV206" s="3"/>
      <c r="AW206" s="3"/>
      <c r="AX206" s="3"/>
      <c r="AY206" s="3"/>
      <c r="AZ206" s="156"/>
      <c r="BA206" s="156"/>
      <c r="BB206" s="156"/>
      <c r="BC206" s="156"/>
    </row>
    <row r="207" spans="1:55" ht="12.75">
      <c r="A207" s="11"/>
      <c r="C207" s="3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3"/>
      <c r="AI207" s="3"/>
      <c r="AJ207" s="3"/>
      <c r="AK207" s="3"/>
      <c r="AL207" s="3"/>
      <c r="AM207" s="3"/>
      <c r="AN207" s="156"/>
      <c r="AO207" s="156"/>
      <c r="AP207" s="156"/>
      <c r="AQ207" s="156"/>
      <c r="AR207" s="156"/>
      <c r="AS207" s="156"/>
      <c r="AT207" s="3"/>
      <c r="AU207" s="3"/>
      <c r="AV207" s="3"/>
      <c r="AW207" s="3"/>
      <c r="AX207" s="3"/>
      <c r="AY207" s="3"/>
      <c r="AZ207" s="156"/>
      <c r="BA207" s="156"/>
      <c r="BB207" s="156"/>
      <c r="BC207" s="156"/>
    </row>
    <row r="208" spans="1:55" ht="12.75">
      <c r="A208" s="11"/>
      <c r="C208" s="3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3"/>
      <c r="AI208" s="3"/>
      <c r="AJ208" s="3"/>
      <c r="AK208" s="3"/>
      <c r="AL208" s="3"/>
      <c r="AM208" s="3"/>
      <c r="AN208" s="156"/>
      <c r="AO208" s="156"/>
      <c r="AP208" s="156"/>
      <c r="AQ208" s="156"/>
      <c r="AR208" s="156"/>
      <c r="AS208" s="156"/>
      <c r="AT208" s="3"/>
      <c r="AU208" s="3"/>
      <c r="AV208" s="3"/>
      <c r="AW208" s="3"/>
      <c r="AX208" s="3"/>
      <c r="AY208" s="3"/>
      <c r="AZ208" s="156"/>
      <c r="BA208" s="156"/>
      <c r="BB208" s="156"/>
      <c r="BC208" s="156"/>
    </row>
    <row r="209" spans="1:55" ht="12.75">
      <c r="A209" s="11"/>
      <c r="C209" s="3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3"/>
      <c r="AI209" s="3"/>
      <c r="AJ209" s="3"/>
      <c r="AK209" s="3"/>
      <c r="AL209" s="3"/>
      <c r="AM209" s="3"/>
      <c r="AN209" s="156"/>
      <c r="AO209" s="156"/>
      <c r="AP209" s="156"/>
      <c r="AQ209" s="156"/>
      <c r="AR209" s="156"/>
      <c r="AS209" s="156"/>
      <c r="AT209" s="3"/>
      <c r="AU209" s="3"/>
      <c r="AV209" s="3"/>
      <c r="AW209" s="3"/>
      <c r="AX209" s="3"/>
      <c r="AY209" s="3"/>
      <c r="AZ209" s="156"/>
      <c r="BA209" s="156"/>
      <c r="BB209" s="156"/>
      <c r="BC209" s="156"/>
    </row>
    <row r="210" spans="1:55" ht="12.75">
      <c r="A210" s="11"/>
      <c r="C210" s="3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3"/>
      <c r="AI210" s="3"/>
      <c r="AJ210" s="3"/>
      <c r="AK210" s="3"/>
      <c r="AL210" s="3"/>
      <c r="AM210" s="3"/>
      <c r="AN210" s="156"/>
      <c r="AO210" s="156"/>
      <c r="AP210" s="156"/>
      <c r="AQ210" s="156"/>
      <c r="AR210" s="156"/>
      <c r="AS210" s="156"/>
      <c r="AT210" s="3"/>
      <c r="AU210" s="3"/>
      <c r="AV210" s="3"/>
      <c r="AW210" s="3"/>
      <c r="AX210" s="3"/>
      <c r="AY210" s="3"/>
      <c r="AZ210" s="156"/>
      <c r="BA210" s="156"/>
      <c r="BB210" s="156"/>
      <c r="BC210" s="156"/>
    </row>
    <row r="211" spans="1:55" ht="12.75">
      <c r="A211" s="11"/>
      <c r="C211" s="3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3"/>
      <c r="AI211" s="3"/>
      <c r="AJ211" s="3"/>
      <c r="AK211" s="3"/>
      <c r="AL211" s="3"/>
      <c r="AM211" s="3"/>
      <c r="AN211" s="156"/>
      <c r="AO211" s="156"/>
      <c r="AP211" s="156"/>
      <c r="AQ211" s="156"/>
      <c r="AR211" s="156"/>
      <c r="AS211" s="156"/>
      <c r="AT211" s="3"/>
      <c r="AU211" s="3"/>
      <c r="AV211" s="3"/>
      <c r="AW211" s="3"/>
      <c r="AX211" s="3"/>
      <c r="AY211" s="3"/>
      <c r="AZ211" s="156"/>
      <c r="BA211" s="156"/>
      <c r="BB211" s="156"/>
      <c r="BC211" s="156"/>
    </row>
    <row r="212" spans="1:55" ht="12.75">
      <c r="A212" s="11"/>
      <c r="C212" s="3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3"/>
      <c r="AI212" s="3"/>
      <c r="AJ212" s="3"/>
      <c r="AK212" s="3"/>
      <c r="AL212" s="3"/>
      <c r="AM212" s="3"/>
      <c r="AN212" s="156"/>
      <c r="AO212" s="156"/>
      <c r="AP212" s="156"/>
      <c r="AQ212" s="156"/>
      <c r="AR212" s="156"/>
      <c r="AS212" s="156"/>
      <c r="AT212" s="3"/>
      <c r="AU212" s="3"/>
      <c r="AV212" s="3"/>
      <c r="AW212" s="3"/>
      <c r="AX212" s="3"/>
      <c r="AY212" s="3"/>
      <c r="AZ212" s="156"/>
      <c r="BA212" s="156"/>
      <c r="BB212" s="156"/>
      <c r="BC212" s="156"/>
    </row>
    <row r="213" spans="1:55" ht="12.75">
      <c r="A213" s="11"/>
      <c r="C213" s="3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3"/>
      <c r="AI213" s="3"/>
      <c r="AJ213" s="3"/>
      <c r="AK213" s="3"/>
      <c r="AL213" s="3"/>
      <c r="AM213" s="3"/>
      <c r="AN213" s="156"/>
      <c r="AO213" s="156"/>
      <c r="AP213" s="156"/>
      <c r="AQ213" s="156"/>
      <c r="AR213" s="156"/>
      <c r="AS213" s="156"/>
      <c r="AT213" s="3"/>
      <c r="AU213" s="3"/>
      <c r="AV213" s="3"/>
      <c r="AW213" s="3"/>
      <c r="AX213" s="3"/>
      <c r="AY213" s="3"/>
      <c r="AZ213" s="156"/>
      <c r="BA213" s="156"/>
      <c r="BB213" s="156"/>
      <c r="BC213" s="156"/>
    </row>
    <row r="214" spans="1:55" ht="12.75">
      <c r="A214" s="11"/>
      <c r="C214" s="3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3"/>
      <c r="AI214" s="3"/>
      <c r="AJ214" s="3"/>
      <c r="AK214" s="3"/>
      <c r="AL214" s="3"/>
      <c r="AM214" s="3"/>
      <c r="AN214" s="156"/>
      <c r="AO214" s="156"/>
      <c r="AP214" s="156"/>
      <c r="AQ214" s="156"/>
      <c r="AR214" s="156"/>
      <c r="AS214" s="156"/>
      <c r="AT214" s="3"/>
      <c r="AU214" s="3"/>
      <c r="AV214" s="3"/>
      <c r="AW214" s="3"/>
      <c r="AX214" s="3"/>
      <c r="AY214" s="3"/>
      <c r="AZ214" s="156"/>
      <c r="BA214" s="156"/>
      <c r="BB214" s="156"/>
      <c r="BC214" s="156"/>
    </row>
    <row r="215" spans="1:55" ht="12.75">
      <c r="A215" s="11"/>
      <c r="C215" s="3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3"/>
      <c r="AI215" s="3"/>
      <c r="AJ215" s="3"/>
      <c r="AK215" s="3"/>
      <c r="AL215" s="3"/>
      <c r="AM215" s="3"/>
      <c r="AN215" s="156"/>
      <c r="AO215" s="156"/>
      <c r="AP215" s="156"/>
      <c r="AQ215" s="156"/>
      <c r="AR215" s="156"/>
      <c r="AS215" s="156"/>
      <c r="AT215" s="3"/>
      <c r="AU215" s="3"/>
      <c r="AV215" s="3"/>
      <c r="AW215" s="3"/>
      <c r="AX215" s="3"/>
      <c r="AY215" s="3"/>
      <c r="AZ215" s="156"/>
      <c r="BA215" s="156"/>
      <c r="BB215" s="156"/>
      <c r="BC215" s="156"/>
    </row>
    <row r="216" spans="1:55" ht="12.75">
      <c r="A216" s="11"/>
      <c r="C216" s="3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3"/>
      <c r="AI216" s="3"/>
      <c r="AJ216" s="3"/>
      <c r="AK216" s="3"/>
      <c r="AL216" s="3"/>
      <c r="AM216" s="3"/>
      <c r="AN216" s="156"/>
      <c r="AO216" s="156"/>
      <c r="AP216" s="156"/>
      <c r="AQ216" s="156"/>
      <c r="AR216" s="156"/>
      <c r="AS216" s="156"/>
      <c r="AT216" s="3"/>
      <c r="AU216" s="3"/>
      <c r="AV216" s="3"/>
      <c r="AW216" s="3"/>
      <c r="AX216" s="3"/>
      <c r="AY216" s="3"/>
      <c r="AZ216" s="156"/>
      <c r="BA216" s="156"/>
      <c r="BB216" s="156"/>
      <c r="BC216" s="156"/>
    </row>
    <row r="217" spans="1:55" ht="12.75">
      <c r="A217" s="11"/>
      <c r="C217" s="3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3"/>
      <c r="AI217" s="3"/>
      <c r="AJ217" s="3"/>
      <c r="AK217" s="3"/>
      <c r="AL217" s="3"/>
      <c r="AM217" s="3"/>
      <c r="AN217" s="156"/>
      <c r="AO217" s="156"/>
      <c r="AP217" s="156"/>
      <c r="AQ217" s="156"/>
      <c r="AR217" s="156"/>
      <c r="AS217" s="156"/>
      <c r="AT217" s="3"/>
      <c r="AU217" s="3"/>
      <c r="AV217" s="3"/>
      <c r="AW217" s="3"/>
      <c r="AX217" s="3"/>
      <c r="AY217" s="3"/>
      <c r="AZ217" s="156"/>
      <c r="BA217" s="156"/>
      <c r="BB217" s="156"/>
      <c r="BC217" s="156"/>
    </row>
    <row r="218" spans="1:55" ht="12.75">
      <c r="A218" s="11"/>
      <c r="C218" s="3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3"/>
      <c r="AI218" s="3"/>
      <c r="AJ218" s="3"/>
      <c r="AK218" s="3"/>
      <c r="AL218" s="3"/>
      <c r="AM218" s="3"/>
      <c r="AN218" s="156"/>
      <c r="AO218" s="156"/>
      <c r="AP218" s="156"/>
      <c r="AQ218" s="156"/>
      <c r="AR218" s="156"/>
      <c r="AS218" s="156"/>
      <c r="AT218" s="3"/>
      <c r="AU218" s="3"/>
      <c r="AV218" s="3"/>
      <c r="AW218" s="3"/>
      <c r="AX218" s="3"/>
      <c r="AY218" s="3"/>
      <c r="AZ218" s="156"/>
      <c r="BA218" s="156"/>
      <c r="BB218" s="156"/>
      <c r="BC218" s="156"/>
    </row>
    <row r="219" spans="1:55" ht="12.75">
      <c r="A219" s="11"/>
      <c r="C219" s="3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3"/>
      <c r="AI219" s="3"/>
      <c r="AJ219" s="3"/>
      <c r="AK219" s="3"/>
      <c r="AL219" s="3"/>
      <c r="AM219" s="3"/>
      <c r="AN219" s="156"/>
      <c r="AO219" s="156"/>
      <c r="AP219" s="156"/>
      <c r="AQ219" s="156"/>
      <c r="AR219" s="156"/>
      <c r="AS219" s="156"/>
      <c r="AT219" s="3"/>
      <c r="AU219" s="3"/>
      <c r="AV219" s="3"/>
      <c r="AW219" s="3"/>
      <c r="AX219" s="3"/>
      <c r="AY219" s="3"/>
      <c r="AZ219" s="156"/>
      <c r="BA219" s="156"/>
      <c r="BB219" s="156"/>
      <c r="BC219" s="156"/>
    </row>
    <row r="220" spans="1:55" ht="12.75">
      <c r="A220" s="11"/>
      <c r="C220" s="3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3"/>
      <c r="AI220" s="3"/>
      <c r="AJ220" s="3"/>
      <c r="AK220" s="3"/>
      <c r="AL220" s="3"/>
      <c r="AM220" s="3"/>
      <c r="AN220" s="156"/>
      <c r="AO220" s="156"/>
      <c r="AP220" s="156"/>
      <c r="AQ220" s="156"/>
      <c r="AR220" s="156"/>
      <c r="AS220" s="156"/>
      <c r="AT220" s="3"/>
      <c r="AU220" s="3"/>
      <c r="AV220" s="3"/>
      <c r="AW220" s="3"/>
      <c r="AX220" s="3"/>
      <c r="AY220" s="3"/>
      <c r="AZ220" s="156"/>
      <c r="BA220" s="156"/>
      <c r="BB220" s="156"/>
      <c r="BC220" s="156"/>
    </row>
    <row r="221" spans="1:55" ht="12.75">
      <c r="A221" s="11"/>
      <c r="C221" s="3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3"/>
      <c r="AI221" s="3"/>
      <c r="AJ221" s="3"/>
      <c r="AK221" s="3"/>
      <c r="AL221" s="3"/>
      <c r="AM221" s="3"/>
      <c r="AN221" s="156"/>
      <c r="AO221" s="156"/>
      <c r="AP221" s="156"/>
      <c r="AQ221" s="156"/>
      <c r="AR221" s="156"/>
      <c r="AS221" s="156"/>
      <c r="AT221" s="3"/>
      <c r="AU221" s="3"/>
      <c r="AV221" s="3"/>
      <c r="AW221" s="3"/>
      <c r="AX221" s="3"/>
      <c r="AY221" s="3"/>
      <c r="AZ221" s="156"/>
      <c r="BA221" s="156"/>
      <c r="BB221" s="156"/>
      <c r="BC221" s="156"/>
    </row>
    <row r="222" spans="1:55" ht="12.75">
      <c r="A222" s="11"/>
      <c r="C222" s="3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3"/>
      <c r="AI222" s="3"/>
      <c r="AJ222" s="3"/>
      <c r="AK222" s="3"/>
      <c r="AL222" s="3"/>
      <c r="AM222" s="3"/>
      <c r="AN222" s="156"/>
      <c r="AO222" s="156"/>
      <c r="AP222" s="156"/>
      <c r="AQ222" s="156"/>
      <c r="AR222" s="156"/>
      <c r="AS222" s="156"/>
      <c r="AT222" s="3"/>
      <c r="AU222" s="3"/>
      <c r="AV222" s="3"/>
      <c r="AW222" s="3"/>
      <c r="AX222" s="3"/>
      <c r="AY222" s="3"/>
      <c r="AZ222" s="156"/>
      <c r="BA222" s="156"/>
      <c r="BB222" s="156"/>
      <c r="BC222" s="156"/>
    </row>
    <row r="223" spans="1:55" ht="12.75">
      <c r="A223" s="11"/>
      <c r="C223" s="3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3"/>
      <c r="AI223" s="3"/>
      <c r="AJ223" s="3"/>
      <c r="AK223" s="3"/>
      <c r="AL223" s="3"/>
      <c r="AM223" s="3"/>
      <c r="AN223" s="156"/>
      <c r="AO223" s="156"/>
      <c r="AP223" s="156"/>
      <c r="AQ223" s="156"/>
      <c r="AR223" s="156"/>
      <c r="AS223" s="156"/>
      <c r="AT223" s="3"/>
      <c r="AU223" s="3"/>
      <c r="AV223" s="3"/>
      <c r="AW223" s="3"/>
      <c r="AX223" s="3"/>
      <c r="AY223" s="3"/>
      <c r="AZ223" s="156"/>
      <c r="BA223" s="156"/>
      <c r="BB223" s="156"/>
      <c r="BC223" s="156"/>
    </row>
    <row r="224" spans="1:55" ht="12.75">
      <c r="A224" s="11"/>
      <c r="C224" s="3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3"/>
      <c r="AI224" s="3"/>
      <c r="AJ224" s="3"/>
      <c r="AK224" s="3"/>
      <c r="AL224" s="3"/>
      <c r="AM224" s="3"/>
      <c r="AN224" s="156"/>
      <c r="AO224" s="156"/>
      <c r="AP224" s="156"/>
      <c r="AQ224" s="156"/>
      <c r="AR224" s="156"/>
      <c r="AS224" s="156"/>
      <c r="AT224" s="3"/>
      <c r="AU224" s="3"/>
      <c r="AV224" s="3"/>
      <c r="AW224" s="3"/>
      <c r="AX224" s="3"/>
      <c r="AY224" s="3"/>
      <c r="AZ224" s="156"/>
      <c r="BA224" s="156"/>
      <c r="BB224" s="156"/>
      <c r="BC224" s="156"/>
    </row>
    <row r="225" spans="1:55" ht="12.75">
      <c r="A225" s="11"/>
      <c r="C225" s="3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3"/>
      <c r="AI225" s="3"/>
      <c r="AJ225" s="3"/>
      <c r="AK225" s="3"/>
      <c r="AL225" s="3"/>
      <c r="AM225" s="3"/>
      <c r="AN225" s="156"/>
      <c r="AO225" s="156"/>
      <c r="AP225" s="156"/>
      <c r="AQ225" s="156"/>
      <c r="AR225" s="156"/>
      <c r="AS225" s="156"/>
      <c r="AT225" s="3"/>
      <c r="AU225" s="3"/>
      <c r="AV225" s="3"/>
      <c r="AW225" s="3"/>
      <c r="AX225" s="3"/>
      <c r="AY225" s="3"/>
      <c r="AZ225" s="156"/>
      <c r="BA225" s="156"/>
      <c r="BB225" s="156"/>
      <c r="BC225" s="156"/>
    </row>
    <row r="226" spans="1:55" ht="12.75">
      <c r="A226" s="11"/>
      <c r="C226" s="3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3"/>
      <c r="AI226" s="3"/>
      <c r="AJ226" s="3"/>
      <c r="AK226" s="3"/>
      <c r="AL226" s="3"/>
      <c r="AM226" s="3"/>
      <c r="AN226" s="156"/>
      <c r="AO226" s="156"/>
      <c r="AP226" s="156"/>
      <c r="AQ226" s="156"/>
      <c r="AR226" s="156"/>
      <c r="AS226" s="156"/>
      <c r="AT226" s="3"/>
      <c r="AU226" s="3"/>
      <c r="AV226" s="3"/>
      <c r="AW226" s="3"/>
      <c r="AX226" s="3"/>
      <c r="AY226" s="3"/>
      <c r="AZ226" s="156"/>
      <c r="BA226" s="156"/>
      <c r="BB226" s="156"/>
      <c r="BC226" s="156"/>
    </row>
    <row r="227" spans="1:55" ht="12.75">
      <c r="A227" s="11"/>
      <c r="C227" s="3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3"/>
      <c r="AI227" s="3"/>
      <c r="AJ227" s="3"/>
      <c r="AK227" s="3"/>
      <c r="AL227" s="3"/>
      <c r="AM227" s="3"/>
      <c r="AN227" s="156"/>
      <c r="AO227" s="156"/>
      <c r="AP227" s="156"/>
      <c r="AQ227" s="156"/>
      <c r="AR227" s="156"/>
      <c r="AS227" s="156"/>
      <c r="AT227" s="3"/>
      <c r="AU227" s="3"/>
      <c r="AV227" s="3"/>
      <c r="AW227" s="3"/>
      <c r="AX227" s="3"/>
      <c r="AY227" s="3"/>
      <c r="AZ227" s="156"/>
      <c r="BA227" s="156"/>
      <c r="BB227" s="156"/>
      <c r="BC227" s="156"/>
    </row>
    <row r="228" spans="1:55" ht="12.75">
      <c r="A228" s="11"/>
      <c r="C228" s="3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3"/>
      <c r="AI228" s="3"/>
      <c r="AJ228" s="3"/>
      <c r="AK228" s="3"/>
      <c r="AL228" s="3"/>
      <c r="AM228" s="3"/>
      <c r="AN228" s="156"/>
      <c r="AO228" s="156"/>
      <c r="AP228" s="156"/>
      <c r="AQ228" s="156"/>
      <c r="AR228" s="156"/>
      <c r="AS228" s="156"/>
      <c r="AT228" s="3"/>
      <c r="AU228" s="3"/>
      <c r="AV228" s="3"/>
      <c r="AW228" s="3"/>
      <c r="AX228" s="3"/>
      <c r="AY228" s="3"/>
      <c r="AZ228" s="156"/>
      <c r="BA228" s="156"/>
      <c r="BB228" s="156"/>
      <c r="BC228" s="156"/>
    </row>
    <row r="229" spans="1:55" ht="12.75">
      <c r="A229" s="11"/>
      <c r="C229" s="3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3"/>
      <c r="AI229" s="3"/>
      <c r="AJ229" s="3"/>
      <c r="AK229" s="3"/>
      <c r="AL229" s="3"/>
      <c r="AM229" s="3"/>
      <c r="AN229" s="156"/>
      <c r="AO229" s="156"/>
      <c r="AP229" s="156"/>
      <c r="AQ229" s="156"/>
      <c r="AR229" s="156"/>
      <c r="AS229" s="156"/>
      <c r="AT229" s="3"/>
      <c r="AU229" s="3"/>
      <c r="AV229" s="3"/>
      <c r="AW229" s="3"/>
      <c r="AX229" s="3"/>
      <c r="AY229" s="3"/>
      <c r="AZ229" s="156"/>
      <c r="BA229" s="156"/>
      <c r="BB229" s="156"/>
      <c r="BC229" s="156"/>
    </row>
    <row r="230" spans="1:55" ht="12.75">
      <c r="A230" s="11"/>
      <c r="C230" s="3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3"/>
      <c r="AI230" s="3"/>
      <c r="AJ230" s="3"/>
      <c r="AK230" s="3"/>
      <c r="AL230" s="3"/>
      <c r="AM230" s="3"/>
      <c r="AN230" s="156"/>
      <c r="AO230" s="156"/>
      <c r="AP230" s="156"/>
      <c r="AQ230" s="156"/>
      <c r="AR230" s="156"/>
      <c r="AS230" s="156"/>
      <c r="AT230" s="3"/>
      <c r="AU230" s="3"/>
      <c r="AV230" s="3"/>
      <c r="AW230" s="3"/>
      <c r="AX230" s="3"/>
      <c r="AY230" s="3"/>
      <c r="AZ230" s="156"/>
      <c r="BA230" s="156"/>
      <c r="BB230" s="156"/>
      <c r="BC230" s="156"/>
    </row>
    <row r="231" spans="1:55" ht="12.75">
      <c r="A231" s="11"/>
      <c r="C231" s="3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3"/>
      <c r="AI231" s="3"/>
      <c r="AJ231" s="3"/>
      <c r="AK231" s="3"/>
      <c r="AL231" s="3"/>
      <c r="AM231" s="3"/>
      <c r="AN231" s="156"/>
      <c r="AO231" s="156"/>
      <c r="AP231" s="156"/>
      <c r="AQ231" s="156"/>
      <c r="AR231" s="156"/>
      <c r="AS231" s="156"/>
      <c r="AT231" s="3"/>
      <c r="AU231" s="3"/>
      <c r="AV231" s="3"/>
      <c r="AW231" s="3"/>
      <c r="AX231" s="3"/>
      <c r="AY231" s="3"/>
      <c r="AZ231" s="156"/>
      <c r="BA231" s="156"/>
      <c r="BB231" s="156"/>
      <c r="BC231" s="156"/>
    </row>
    <row r="232" spans="1:55" ht="12.75">
      <c r="A232" s="11"/>
      <c r="C232" s="3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3"/>
      <c r="AI232" s="3"/>
      <c r="AJ232" s="3"/>
      <c r="AK232" s="3"/>
      <c r="AL232" s="3"/>
      <c r="AM232" s="3"/>
      <c r="AN232" s="156"/>
      <c r="AO232" s="156"/>
      <c r="AP232" s="156"/>
      <c r="AQ232" s="156"/>
      <c r="AR232" s="156"/>
      <c r="AS232" s="156"/>
      <c r="AT232" s="3"/>
      <c r="AU232" s="3"/>
      <c r="AV232" s="3"/>
      <c r="AW232" s="3"/>
      <c r="AX232" s="3"/>
      <c r="AY232" s="3"/>
      <c r="AZ232" s="156"/>
      <c r="BA232" s="156"/>
      <c r="BB232" s="156"/>
      <c r="BC232" s="156"/>
    </row>
    <row r="233" spans="1:55" ht="12.75">
      <c r="A233" s="11"/>
      <c r="C233" s="3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3"/>
      <c r="AI233" s="3"/>
      <c r="AJ233" s="3"/>
      <c r="AK233" s="3"/>
      <c r="AL233" s="3"/>
      <c r="AM233" s="3"/>
      <c r="AN233" s="156"/>
      <c r="AO233" s="156"/>
      <c r="AP233" s="156"/>
      <c r="AQ233" s="156"/>
      <c r="AR233" s="156"/>
      <c r="AS233" s="156"/>
      <c r="AT233" s="3"/>
      <c r="AU233" s="3"/>
      <c r="AV233" s="3"/>
      <c r="AW233" s="3"/>
      <c r="AX233" s="3"/>
      <c r="AY233" s="3"/>
      <c r="AZ233" s="156"/>
      <c r="BA233" s="156"/>
      <c r="BB233" s="156"/>
      <c r="BC233" s="156"/>
    </row>
    <row r="234" spans="1:55" ht="12.75">
      <c r="A234" s="11"/>
      <c r="C234" s="3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3"/>
      <c r="AI234" s="3"/>
      <c r="AJ234" s="3"/>
      <c r="AK234" s="3"/>
      <c r="AL234" s="3"/>
      <c r="AM234" s="3"/>
      <c r="AN234" s="156"/>
      <c r="AO234" s="156"/>
      <c r="AP234" s="156"/>
      <c r="AQ234" s="156"/>
      <c r="AR234" s="156"/>
      <c r="AS234" s="156"/>
      <c r="AT234" s="3"/>
      <c r="AU234" s="3"/>
      <c r="AV234" s="3"/>
      <c r="AW234" s="3"/>
      <c r="AX234" s="3"/>
      <c r="AY234" s="3"/>
      <c r="AZ234" s="156"/>
      <c r="BA234" s="156"/>
      <c r="BB234" s="156"/>
      <c r="BC234" s="156"/>
    </row>
    <row r="235" spans="1:55" ht="12.75">
      <c r="A235" s="11"/>
      <c r="C235" s="3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3"/>
      <c r="AI235" s="3"/>
      <c r="AJ235" s="3"/>
      <c r="AK235" s="3"/>
      <c r="AL235" s="3"/>
      <c r="AM235" s="3"/>
      <c r="AN235" s="156"/>
      <c r="AO235" s="156"/>
      <c r="AP235" s="156"/>
      <c r="AQ235" s="156"/>
      <c r="AR235" s="156"/>
      <c r="AS235" s="156"/>
      <c r="AT235" s="3"/>
      <c r="AU235" s="3"/>
      <c r="AV235" s="3"/>
      <c r="AW235" s="3"/>
      <c r="AX235" s="3"/>
      <c r="AY235" s="3"/>
      <c r="AZ235" s="156"/>
      <c r="BA235" s="156"/>
      <c r="BB235" s="156"/>
      <c r="BC235" s="156"/>
    </row>
    <row r="236" spans="1:55" ht="12.75">
      <c r="A236" s="11"/>
      <c r="C236" s="3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3"/>
      <c r="AI236" s="3"/>
      <c r="AJ236" s="3"/>
      <c r="AK236" s="3"/>
      <c r="AL236" s="3"/>
      <c r="AM236" s="3"/>
      <c r="AN236" s="156"/>
      <c r="AO236" s="156"/>
      <c r="AP236" s="156"/>
      <c r="AQ236" s="156"/>
      <c r="AR236" s="156"/>
      <c r="AS236" s="156"/>
      <c r="AT236" s="3"/>
      <c r="AU236" s="3"/>
      <c r="AV236" s="3"/>
      <c r="AW236" s="3"/>
      <c r="AX236" s="3"/>
      <c r="AY236" s="3"/>
      <c r="AZ236" s="156"/>
      <c r="BA236" s="156"/>
      <c r="BB236" s="156"/>
      <c r="BC236" s="156"/>
    </row>
    <row r="237" spans="1:55" ht="12.75">
      <c r="A237" s="11"/>
      <c r="C237" s="3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3"/>
      <c r="AI237" s="3"/>
      <c r="AJ237" s="3"/>
      <c r="AK237" s="3"/>
      <c r="AL237" s="3"/>
      <c r="AM237" s="3"/>
      <c r="AN237" s="156"/>
      <c r="AO237" s="156"/>
      <c r="AP237" s="156"/>
      <c r="AQ237" s="156"/>
      <c r="AR237" s="156"/>
      <c r="AS237" s="156"/>
      <c r="AT237" s="3"/>
      <c r="AU237" s="3"/>
      <c r="AV237" s="3"/>
      <c r="AW237" s="3"/>
      <c r="AX237" s="3"/>
      <c r="AY237" s="3"/>
      <c r="AZ237" s="156"/>
      <c r="BA237" s="156"/>
      <c r="BB237" s="156"/>
      <c r="BC237" s="156"/>
    </row>
    <row r="238" spans="1:55" ht="12.75">
      <c r="A238" s="11"/>
      <c r="C238" s="3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3"/>
      <c r="AI238" s="3"/>
      <c r="AJ238" s="3"/>
      <c r="AK238" s="3"/>
      <c r="AL238" s="3"/>
      <c r="AM238" s="3"/>
      <c r="AN238" s="156"/>
      <c r="AO238" s="156"/>
      <c r="AP238" s="156"/>
      <c r="AQ238" s="156"/>
      <c r="AR238" s="156"/>
      <c r="AS238" s="156"/>
      <c r="AT238" s="3"/>
      <c r="AU238" s="3"/>
      <c r="AV238" s="3"/>
      <c r="AW238" s="3"/>
      <c r="AX238" s="3"/>
      <c r="AY238" s="3"/>
      <c r="AZ238" s="156"/>
      <c r="BA238" s="156"/>
      <c r="BB238" s="156"/>
      <c r="BC238" s="156"/>
    </row>
    <row r="239" spans="1:55" ht="12.75">
      <c r="A239" s="11"/>
      <c r="C239" s="3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3"/>
      <c r="AI239" s="3"/>
      <c r="AJ239" s="3"/>
      <c r="AK239" s="3"/>
      <c r="AL239" s="3"/>
      <c r="AM239" s="3"/>
      <c r="AN239" s="156"/>
      <c r="AO239" s="156"/>
      <c r="AP239" s="156"/>
      <c r="AQ239" s="156"/>
      <c r="AR239" s="156"/>
      <c r="AS239" s="156"/>
      <c r="AT239" s="3"/>
      <c r="AU239" s="3"/>
      <c r="AV239" s="3"/>
      <c r="AW239" s="3"/>
      <c r="AX239" s="3"/>
      <c r="AY239" s="3"/>
      <c r="AZ239" s="156"/>
      <c r="BA239" s="156"/>
      <c r="BB239" s="156"/>
      <c r="BC239" s="156"/>
    </row>
    <row r="240" spans="1:55" ht="12.75">
      <c r="A240" s="11"/>
      <c r="C240" s="3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3"/>
      <c r="AI240" s="3"/>
      <c r="AJ240" s="3"/>
      <c r="AK240" s="3"/>
      <c r="AL240" s="3"/>
      <c r="AM240" s="3"/>
      <c r="AN240" s="156"/>
      <c r="AO240" s="156"/>
      <c r="AP240" s="156"/>
      <c r="AQ240" s="156"/>
      <c r="AR240" s="156"/>
      <c r="AS240" s="156"/>
      <c r="AT240" s="3"/>
      <c r="AU240" s="3"/>
      <c r="AV240" s="3"/>
      <c r="AW240" s="3"/>
      <c r="AX240" s="3"/>
      <c r="AY240" s="3"/>
      <c r="AZ240" s="156"/>
      <c r="BA240" s="156"/>
      <c r="BB240" s="156"/>
      <c r="BC240" s="156"/>
    </row>
    <row r="241" spans="1:55" ht="12.75">
      <c r="A241" s="11"/>
      <c r="C241" s="3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3"/>
      <c r="AI241" s="3"/>
      <c r="AJ241" s="3"/>
      <c r="AK241" s="3"/>
      <c r="AL241" s="3"/>
      <c r="AM241" s="3"/>
      <c r="AN241" s="156"/>
      <c r="AO241" s="156"/>
      <c r="AP241" s="156"/>
      <c r="AQ241" s="156"/>
      <c r="AR241" s="156"/>
      <c r="AS241" s="156"/>
      <c r="AT241" s="3"/>
      <c r="AU241" s="3"/>
      <c r="AV241" s="3"/>
      <c r="AW241" s="3"/>
      <c r="AX241" s="3"/>
      <c r="AY241" s="3"/>
      <c r="AZ241" s="156"/>
      <c r="BA241" s="156"/>
      <c r="BB241" s="156"/>
      <c r="BC241" s="156"/>
    </row>
    <row r="242" spans="1:55" ht="12.75">
      <c r="A242" s="11"/>
      <c r="C242" s="3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3"/>
      <c r="AI242" s="3"/>
      <c r="AJ242" s="3"/>
      <c r="AK242" s="3"/>
      <c r="AL242" s="3"/>
      <c r="AM242" s="3"/>
      <c r="AN242" s="156"/>
      <c r="AO242" s="156"/>
      <c r="AP242" s="156"/>
      <c r="AQ242" s="156"/>
      <c r="AR242" s="156"/>
      <c r="AS242" s="156"/>
      <c r="AT242" s="3"/>
      <c r="AU242" s="3"/>
      <c r="AV242" s="3"/>
      <c r="AW242" s="3"/>
      <c r="AX242" s="3"/>
      <c r="AY242" s="3"/>
      <c r="AZ242" s="156"/>
      <c r="BA242" s="156"/>
      <c r="BB242" s="156"/>
      <c r="BC242" s="156"/>
    </row>
    <row r="243" spans="1:55" ht="12.75">
      <c r="A243" s="11"/>
      <c r="C243" s="3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3"/>
      <c r="AI243" s="3"/>
      <c r="AJ243" s="3"/>
      <c r="AK243" s="3"/>
      <c r="AL243" s="3"/>
      <c r="AM243" s="3"/>
      <c r="AN243" s="156"/>
      <c r="AO243" s="156"/>
      <c r="AP243" s="156"/>
      <c r="AQ243" s="156"/>
      <c r="AR243" s="156"/>
      <c r="AS243" s="156"/>
      <c r="AT243" s="3"/>
      <c r="AU243" s="3"/>
      <c r="AV243" s="3"/>
      <c r="AW243" s="3"/>
      <c r="AX243" s="3"/>
      <c r="AY243" s="3"/>
      <c r="AZ243" s="156"/>
      <c r="BA243" s="156"/>
      <c r="BB243" s="156"/>
      <c r="BC243" s="156"/>
    </row>
    <row r="244" spans="1:55" ht="12.75">
      <c r="A244" s="11"/>
      <c r="C244" s="3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3"/>
      <c r="AI244" s="3"/>
      <c r="AJ244" s="3"/>
      <c r="AK244" s="3"/>
      <c r="AL244" s="3"/>
      <c r="AM244" s="3"/>
      <c r="AN244" s="156"/>
      <c r="AO244" s="156"/>
      <c r="AP244" s="156"/>
      <c r="AQ244" s="156"/>
      <c r="AR244" s="156"/>
      <c r="AS244" s="156"/>
      <c r="AT244" s="3"/>
      <c r="AU244" s="3"/>
      <c r="AV244" s="3"/>
      <c r="AW244" s="3"/>
      <c r="AX244" s="3"/>
      <c r="AY244" s="3"/>
      <c r="AZ244" s="156"/>
      <c r="BA244" s="156"/>
      <c r="BB244" s="156"/>
      <c r="BC244" s="156"/>
    </row>
    <row r="245" spans="1:55" ht="12.75">
      <c r="A245" s="11"/>
      <c r="C245" s="3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3"/>
      <c r="AI245" s="3"/>
      <c r="AJ245" s="3"/>
      <c r="AK245" s="3"/>
      <c r="AL245" s="3"/>
      <c r="AM245" s="3"/>
      <c r="AN245" s="156"/>
      <c r="AO245" s="156"/>
      <c r="AP245" s="156"/>
      <c r="AQ245" s="156"/>
      <c r="AR245" s="156"/>
      <c r="AS245" s="156"/>
      <c r="AT245" s="3"/>
      <c r="AU245" s="3"/>
      <c r="AV245" s="3"/>
      <c r="AW245" s="3"/>
      <c r="AX245" s="3"/>
      <c r="AY245" s="3"/>
      <c r="AZ245" s="156"/>
      <c r="BA245" s="156"/>
      <c r="BB245" s="156"/>
      <c r="BC245" s="156"/>
    </row>
    <row r="246" spans="1:55" ht="12.75">
      <c r="A246" s="11"/>
      <c r="C246" s="3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3"/>
      <c r="AI246" s="3"/>
      <c r="AJ246" s="3"/>
      <c r="AK246" s="3"/>
      <c r="AL246" s="3"/>
      <c r="AM246" s="3"/>
      <c r="AN246" s="156"/>
      <c r="AO246" s="156"/>
      <c r="AP246" s="156"/>
      <c r="AQ246" s="156"/>
      <c r="AR246" s="156"/>
      <c r="AS246" s="156"/>
      <c r="AT246" s="3"/>
      <c r="AU246" s="3"/>
      <c r="AV246" s="3"/>
      <c r="AW246" s="3"/>
      <c r="AX246" s="3"/>
      <c r="AY246" s="3"/>
      <c r="AZ246" s="156"/>
      <c r="BA246" s="156"/>
      <c r="BB246" s="156"/>
      <c r="BC246" s="156"/>
    </row>
    <row r="247" spans="1:55" ht="12.75">
      <c r="A247" s="11"/>
      <c r="C247" s="3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3"/>
      <c r="AI247" s="3"/>
      <c r="AJ247" s="3"/>
      <c r="AK247" s="3"/>
      <c r="AL247" s="3"/>
      <c r="AM247" s="3"/>
      <c r="AN247" s="156"/>
      <c r="AO247" s="156"/>
      <c r="AP247" s="156"/>
      <c r="AQ247" s="156"/>
      <c r="AR247" s="156"/>
      <c r="AS247" s="156"/>
      <c r="AT247" s="3"/>
      <c r="AU247" s="3"/>
      <c r="AV247" s="3"/>
      <c r="AW247" s="3"/>
      <c r="AX247" s="3"/>
      <c r="AY247" s="3"/>
      <c r="AZ247" s="156"/>
      <c r="BA247" s="156"/>
      <c r="BB247" s="156"/>
      <c r="BC247" s="156"/>
    </row>
    <row r="248" spans="1:55" ht="12.75">
      <c r="A248" s="11"/>
      <c r="C248" s="3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3"/>
      <c r="AI248" s="3"/>
      <c r="AJ248" s="3"/>
      <c r="AK248" s="3"/>
      <c r="AL248" s="3"/>
      <c r="AM248" s="3"/>
      <c r="AN248" s="156"/>
      <c r="AO248" s="156"/>
      <c r="AP248" s="156"/>
      <c r="AQ248" s="156"/>
      <c r="AR248" s="156"/>
      <c r="AS248" s="156"/>
      <c r="AT248" s="3"/>
      <c r="AU248" s="3"/>
      <c r="AV248" s="3"/>
      <c r="AW248" s="3"/>
      <c r="AX248" s="3"/>
      <c r="AY248" s="3"/>
      <c r="AZ248" s="156"/>
      <c r="BA248" s="156"/>
      <c r="BB248" s="156"/>
      <c r="BC248" s="156"/>
    </row>
    <row r="249" spans="1:55" ht="12.75">
      <c r="A249" s="11"/>
      <c r="C249" s="3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3"/>
      <c r="AI249" s="3"/>
      <c r="AJ249" s="3"/>
      <c r="AK249" s="3"/>
      <c r="AL249" s="3"/>
      <c r="AM249" s="3"/>
      <c r="AN249" s="156"/>
      <c r="AO249" s="156"/>
      <c r="AP249" s="156"/>
      <c r="AQ249" s="156"/>
      <c r="AR249" s="156"/>
      <c r="AS249" s="156"/>
      <c r="AT249" s="3"/>
      <c r="AU249" s="3"/>
      <c r="AV249" s="3"/>
      <c r="AW249" s="3"/>
      <c r="AX249" s="3"/>
      <c r="AY249" s="3"/>
      <c r="AZ249" s="156"/>
      <c r="BA249" s="156"/>
      <c r="BB249" s="156"/>
      <c r="BC249" s="156"/>
    </row>
    <row r="250" spans="1:55" ht="12.75">
      <c r="A250" s="11"/>
      <c r="C250" s="3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3"/>
      <c r="AI250" s="3"/>
      <c r="AJ250" s="3"/>
      <c r="AK250" s="3"/>
      <c r="AL250" s="3"/>
      <c r="AM250" s="3"/>
      <c r="AN250" s="156"/>
      <c r="AO250" s="156"/>
      <c r="AP250" s="156"/>
      <c r="AQ250" s="156"/>
      <c r="AR250" s="156"/>
      <c r="AS250" s="156"/>
      <c r="AT250" s="3"/>
      <c r="AU250" s="3"/>
      <c r="AV250" s="3"/>
      <c r="AW250" s="3"/>
      <c r="AX250" s="3"/>
      <c r="AY250" s="3"/>
      <c r="AZ250" s="156"/>
      <c r="BA250" s="156"/>
      <c r="BB250" s="156"/>
      <c r="BC250" s="156"/>
    </row>
    <row r="251" spans="1:55" ht="12.75">
      <c r="A251" s="11"/>
      <c r="C251" s="3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3"/>
      <c r="AI251" s="3"/>
      <c r="AJ251" s="3"/>
      <c r="AK251" s="3"/>
      <c r="AL251" s="3"/>
      <c r="AM251" s="3"/>
      <c r="AN251" s="156"/>
      <c r="AO251" s="156"/>
      <c r="AP251" s="156"/>
      <c r="AQ251" s="156"/>
      <c r="AR251" s="156"/>
      <c r="AS251" s="156"/>
      <c r="AT251" s="3"/>
      <c r="AU251" s="3"/>
      <c r="AV251" s="3"/>
      <c r="AW251" s="3"/>
      <c r="AX251" s="3"/>
      <c r="AY251" s="3"/>
      <c r="AZ251" s="156"/>
      <c r="BA251" s="156"/>
      <c r="BB251" s="156"/>
      <c r="BC251" s="156"/>
    </row>
    <row r="252" spans="1:55" ht="12.75">
      <c r="A252" s="11"/>
      <c r="C252" s="3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3"/>
      <c r="AI252" s="3"/>
      <c r="AJ252" s="3"/>
      <c r="AK252" s="3"/>
      <c r="AL252" s="3"/>
      <c r="AM252" s="3"/>
      <c r="AN252" s="156"/>
      <c r="AO252" s="156"/>
      <c r="AP252" s="156"/>
      <c r="AQ252" s="156"/>
      <c r="AR252" s="156"/>
      <c r="AS252" s="156"/>
      <c r="AT252" s="3"/>
      <c r="AU252" s="3"/>
      <c r="AV252" s="3"/>
      <c r="AW252" s="3"/>
      <c r="AX252" s="3"/>
      <c r="AY252" s="3"/>
      <c r="AZ252" s="156"/>
      <c r="BA252" s="156"/>
      <c r="BB252" s="156"/>
      <c r="BC252" s="156"/>
    </row>
    <row r="253" spans="1:55" ht="12.75">
      <c r="A253" s="11"/>
      <c r="C253" s="3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3"/>
      <c r="AI253" s="3"/>
      <c r="AJ253" s="3"/>
      <c r="AK253" s="3"/>
      <c r="AL253" s="3"/>
      <c r="AM253" s="3"/>
      <c r="AN253" s="156"/>
      <c r="AO253" s="156"/>
      <c r="AP253" s="156"/>
      <c r="AQ253" s="156"/>
      <c r="AR253" s="156"/>
      <c r="AS253" s="156"/>
      <c r="AT253" s="3"/>
      <c r="AU253" s="3"/>
      <c r="AV253" s="3"/>
      <c r="AW253" s="3"/>
      <c r="AX253" s="3"/>
      <c r="AY253" s="3"/>
      <c r="AZ253" s="156"/>
      <c r="BA253" s="156"/>
      <c r="BB253" s="156"/>
      <c r="BC253" s="156"/>
    </row>
    <row r="254" spans="1:55" ht="12.75">
      <c r="A254" s="11"/>
      <c r="C254" s="3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3"/>
      <c r="AI254" s="3"/>
      <c r="AJ254" s="3"/>
      <c r="AK254" s="3"/>
      <c r="AL254" s="3"/>
      <c r="AM254" s="3"/>
      <c r="AN254" s="156"/>
      <c r="AO254" s="156"/>
      <c r="AP254" s="156"/>
      <c r="AQ254" s="156"/>
      <c r="AR254" s="156"/>
      <c r="AS254" s="156"/>
      <c r="AT254" s="3"/>
      <c r="AU254" s="3"/>
      <c r="AV254" s="3"/>
      <c r="AW254" s="3"/>
      <c r="AX254" s="3"/>
      <c r="AY254" s="3"/>
      <c r="AZ254" s="156"/>
      <c r="BA254" s="156"/>
      <c r="BB254" s="156"/>
      <c r="BC254" s="156"/>
    </row>
    <row r="255" spans="1:55" ht="12.75">
      <c r="A255" s="11"/>
      <c r="C255" s="3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3"/>
      <c r="AI255" s="3"/>
      <c r="AJ255" s="3"/>
      <c r="AK255" s="3"/>
      <c r="AL255" s="3"/>
      <c r="AM255" s="3"/>
      <c r="AN255" s="156"/>
      <c r="AO255" s="156"/>
      <c r="AP255" s="156"/>
      <c r="AQ255" s="156"/>
      <c r="AR255" s="156"/>
      <c r="AS255" s="156"/>
      <c r="AT255" s="3"/>
      <c r="AU255" s="3"/>
      <c r="AV255" s="3"/>
      <c r="AW255" s="3"/>
      <c r="AX255" s="3"/>
      <c r="AY255" s="3"/>
      <c r="AZ255" s="156"/>
      <c r="BA255" s="156"/>
      <c r="BB255" s="156"/>
      <c r="BC255" s="156"/>
    </row>
    <row r="256" spans="1:55" ht="12.75">
      <c r="A256" s="11"/>
      <c r="C256" s="3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3"/>
      <c r="AI256" s="3"/>
      <c r="AJ256" s="3"/>
      <c r="AK256" s="3"/>
      <c r="AL256" s="3"/>
      <c r="AM256" s="3"/>
      <c r="AN256" s="156"/>
      <c r="AO256" s="156"/>
      <c r="AP256" s="156"/>
      <c r="AQ256" s="156"/>
      <c r="AR256" s="156"/>
      <c r="AS256" s="156"/>
      <c r="AT256" s="3"/>
      <c r="AU256" s="3"/>
      <c r="AV256" s="3"/>
      <c r="AW256" s="3"/>
      <c r="AX256" s="3"/>
      <c r="AY256" s="3"/>
      <c r="AZ256" s="156"/>
      <c r="BA256" s="156"/>
      <c r="BB256" s="156"/>
      <c r="BC256" s="156"/>
    </row>
    <row r="257" spans="1:55" ht="12.75">
      <c r="A257" s="11"/>
      <c r="C257" s="3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3"/>
      <c r="AI257" s="3"/>
      <c r="AJ257" s="3"/>
      <c r="AK257" s="3"/>
      <c r="AL257" s="3"/>
      <c r="AM257" s="3"/>
      <c r="AN257" s="156"/>
      <c r="AO257" s="156"/>
      <c r="AP257" s="156"/>
      <c r="AQ257" s="156"/>
      <c r="AR257" s="156"/>
      <c r="AS257" s="156"/>
      <c r="AT257" s="3"/>
      <c r="AU257" s="3"/>
      <c r="AV257" s="3"/>
      <c r="AW257" s="3"/>
      <c r="AX257" s="3"/>
      <c r="AY257" s="3"/>
      <c r="AZ257" s="156"/>
      <c r="BA257" s="156"/>
      <c r="BB257" s="156"/>
      <c r="BC257" s="156"/>
    </row>
    <row r="258" spans="1:55" ht="12.75">
      <c r="A258" s="11"/>
      <c r="C258" s="3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3"/>
      <c r="AI258" s="3"/>
      <c r="AJ258" s="3"/>
      <c r="AK258" s="3"/>
      <c r="AL258" s="3"/>
      <c r="AM258" s="3"/>
      <c r="AN258" s="156"/>
      <c r="AO258" s="156"/>
      <c r="AP258" s="156"/>
      <c r="AQ258" s="156"/>
      <c r="AR258" s="156"/>
      <c r="AS258" s="156"/>
      <c r="AT258" s="3"/>
      <c r="AU258" s="3"/>
      <c r="AV258" s="3"/>
      <c r="AW258" s="3"/>
      <c r="AX258" s="3"/>
      <c r="AY258" s="3"/>
      <c r="AZ258" s="156"/>
      <c r="BA258" s="156"/>
      <c r="BB258" s="156"/>
      <c r="BC258" s="156"/>
    </row>
    <row r="259" spans="1:55" ht="12.75">
      <c r="A259" s="11"/>
      <c r="C259" s="3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3"/>
      <c r="AI259" s="3"/>
      <c r="AJ259" s="3"/>
      <c r="AK259" s="3"/>
      <c r="AL259" s="3"/>
      <c r="AM259" s="3"/>
      <c r="AN259" s="156"/>
      <c r="AO259" s="156"/>
      <c r="AP259" s="156"/>
      <c r="AQ259" s="156"/>
      <c r="AR259" s="156"/>
      <c r="AS259" s="156"/>
      <c r="AT259" s="3"/>
      <c r="AU259" s="3"/>
      <c r="AV259" s="3"/>
      <c r="AW259" s="3"/>
      <c r="AX259" s="3"/>
      <c r="AY259" s="3"/>
      <c r="AZ259" s="156"/>
      <c r="BA259" s="156"/>
      <c r="BB259" s="156"/>
      <c r="BC259" s="156"/>
    </row>
    <row r="260" spans="1:55" ht="12.75">
      <c r="A260" s="11"/>
      <c r="C260" s="3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3"/>
      <c r="AI260" s="3"/>
      <c r="AJ260" s="3"/>
      <c r="AK260" s="3"/>
      <c r="AL260" s="3"/>
      <c r="AM260" s="3"/>
      <c r="AN260" s="156"/>
      <c r="AO260" s="156"/>
      <c r="AP260" s="156"/>
      <c r="AQ260" s="156"/>
      <c r="AR260" s="156"/>
      <c r="AS260" s="156"/>
      <c r="AT260" s="3"/>
      <c r="AU260" s="3"/>
      <c r="AV260" s="3"/>
      <c r="AW260" s="3"/>
      <c r="AX260" s="3"/>
      <c r="AY260" s="3"/>
      <c r="AZ260" s="156"/>
      <c r="BA260" s="156"/>
      <c r="BB260" s="156"/>
      <c r="BC260" s="156"/>
    </row>
    <row r="261" spans="1:55" ht="12.75">
      <c r="A261" s="11"/>
      <c r="C261" s="3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3"/>
      <c r="AI261" s="3"/>
      <c r="AJ261" s="3"/>
      <c r="AK261" s="3"/>
      <c r="AL261" s="3"/>
      <c r="AM261" s="3"/>
      <c r="AN261" s="156"/>
      <c r="AO261" s="156"/>
      <c r="AP261" s="156"/>
      <c r="AQ261" s="156"/>
      <c r="AR261" s="156"/>
      <c r="AS261" s="156"/>
      <c r="AT261" s="3"/>
      <c r="AU261" s="3"/>
      <c r="AV261" s="3"/>
      <c r="AW261" s="3"/>
      <c r="AX261" s="3"/>
      <c r="AY261" s="3"/>
      <c r="AZ261" s="156"/>
      <c r="BA261" s="156"/>
      <c r="BB261" s="156"/>
      <c r="BC261" s="156"/>
    </row>
    <row r="262" spans="1:55" ht="12.75">
      <c r="A262" s="11"/>
      <c r="C262" s="3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3"/>
      <c r="AI262" s="3"/>
      <c r="AJ262" s="3"/>
      <c r="AK262" s="3"/>
      <c r="AL262" s="3"/>
      <c r="AM262" s="3"/>
      <c r="AN262" s="156"/>
      <c r="AO262" s="156"/>
      <c r="AP262" s="156"/>
      <c r="AQ262" s="156"/>
      <c r="AR262" s="156"/>
      <c r="AS262" s="156"/>
      <c r="AT262" s="3"/>
      <c r="AU262" s="3"/>
      <c r="AV262" s="3"/>
      <c r="AW262" s="3"/>
      <c r="AX262" s="3"/>
      <c r="AY262" s="3"/>
      <c r="AZ262" s="156"/>
      <c r="BA262" s="156"/>
      <c r="BB262" s="156"/>
      <c r="BC262" s="156"/>
    </row>
    <row r="263" spans="1:55" ht="12.75">
      <c r="A263" s="11"/>
      <c r="C263" s="3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3"/>
      <c r="AI263" s="3"/>
      <c r="AJ263" s="3"/>
      <c r="AK263" s="3"/>
      <c r="AL263" s="3"/>
      <c r="AM263" s="3"/>
      <c r="AN263" s="156"/>
      <c r="AO263" s="156"/>
      <c r="AP263" s="156"/>
      <c r="AQ263" s="156"/>
      <c r="AR263" s="156"/>
      <c r="AS263" s="156"/>
      <c r="AT263" s="3"/>
      <c r="AU263" s="3"/>
      <c r="AV263" s="3"/>
      <c r="AW263" s="3"/>
      <c r="AX263" s="3"/>
      <c r="AY263" s="3"/>
      <c r="AZ263" s="156"/>
      <c r="BA263" s="156"/>
      <c r="BB263" s="156"/>
      <c r="BC263" s="156"/>
    </row>
    <row r="264" spans="1:55" ht="12.75">
      <c r="A264" s="11"/>
      <c r="C264" s="3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3"/>
      <c r="AI264" s="3"/>
      <c r="AJ264" s="3"/>
      <c r="AK264" s="3"/>
      <c r="AL264" s="3"/>
      <c r="AM264" s="3"/>
      <c r="AN264" s="156"/>
      <c r="AO264" s="156"/>
      <c r="AP264" s="156"/>
      <c r="AQ264" s="156"/>
      <c r="AR264" s="156"/>
      <c r="AS264" s="156"/>
      <c r="AT264" s="3"/>
      <c r="AU264" s="3"/>
      <c r="AV264" s="3"/>
      <c r="AW264" s="3"/>
      <c r="AX264" s="3"/>
      <c r="AY264" s="3"/>
      <c r="AZ264" s="156"/>
      <c r="BA264" s="156"/>
      <c r="BB264" s="156"/>
      <c r="BC264" s="156"/>
    </row>
    <row r="265" spans="1:55" ht="12.75">
      <c r="A265" s="11"/>
      <c r="C265" s="3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3"/>
      <c r="AI265" s="3"/>
      <c r="AJ265" s="3"/>
      <c r="AK265" s="3"/>
      <c r="AL265" s="3"/>
      <c r="AM265" s="3"/>
      <c r="AN265" s="156"/>
      <c r="AO265" s="156"/>
      <c r="AP265" s="156"/>
      <c r="AQ265" s="156"/>
      <c r="AR265" s="156"/>
      <c r="AS265" s="156"/>
      <c r="AT265" s="3"/>
      <c r="AU265" s="3"/>
      <c r="AV265" s="3"/>
      <c r="AW265" s="3"/>
      <c r="AX265" s="3"/>
      <c r="AY265" s="3"/>
      <c r="AZ265" s="156"/>
      <c r="BA265" s="156"/>
      <c r="BB265" s="156"/>
      <c r="BC265" s="156"/>
    </row>
    <row r="266" spans="1:55" ht="12.75">
      <c r="A266" s="11"/>
      <c r="C266" s="3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3"/>
      <c r="AI266" s="3"/>
      <c r="AJ266" s="3"/>
      <c r="AK266" s="3"/>
      <c r="AL266" s="3"/>
      <c r="AM266" s="3"/>
      <c r="AN266" s="156"/>
      <c r="AO266" s="156"/>
      <c r="AP266" s="156"/>
      <c r="AQ266" s="156"/>
      <c r="AR266" s="156"/>
      <c r="AS266" s="156"/>
      <c r="AT266" s="3"/>
      <c r="AU266" s="3"/>
      <c r="AV266" s="3"/>
      <c r="AW266" s="3"/>
      <c r="AX266" s="3"/>
      <c r="AY266" s="3"/>
      <c r="AZ266" s="156"/>
      <c r="BA266" s="156"/>
      <c r="BB266" s="156"/>
      <c r="BC266" s="156"/>
    </row>
    <row r="267" spans="1:55" ht="12.75">
      <c r="A267" s="11"/>
      <c r="C267" s="3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3"/>
      <c r="AI267" s="3"/>
      <c r="AJ267" s="3"/>
      <c r="AK267" s="3"/>
      <c r="AL267" s="3"/>
      <c r="AM267" s="3"/>
      <c r="AN267" s="156"/>
      <c r="AO267" s="156"/>
      <c r="AP267" s="156"/>
      <c r="AQ267" s="156"/>
      <c r="AR267" s="156"/>
      <c r="AS267" s="156"/>
      <c r="AT267" s="3"/>
      <c r="AU267" s="3"/>
      <c r="AV267" s="3"/>
      <c r="AW267" s="3"/>
      <c r="AX267" s="3"/>
      <c r="AY267" s="3"/>
      <c r="AZ267" s="156"/>
      <c r="BA267" s="156"/>
      <c r="BB267" s="156"/>
      <c r="BC267" s="156"/>
    </row>
    <row r="268" spans="1:55" ht="12.75">
      <c r="A268" s="11"/>
      <c r="C268" s="3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3"/>
      <c r="AI268" s="3"/>
      <c r="AJ268" s="3"/>
      <c r="AK268" s="3"/>
      <c r="AL268" s="3"/>
      <c r="AM268" s="3"/>
      <c r="AN268" s="156"/>
      <c r="AO268" s="156"/>
      <c r="AP268" s="156"/>
      <c r="AQ268" s="156"/>
      <c r="AR268" s="156"/>
      <c r="AS268" s="156"/>
      <c r="AT268" s="3"/>
      <c r="AU268" s="3"/>
      <c r="AV268" s="3"/>
      <c r="AW268" s="3"/>
      <c r="AX268" s="3"/>
      <c r="AY268" s="3"/>
      <c r="AZ268" s="156"/>
      <c r="BA268" s="156"/>
      <c r="BB268" s="156"/>
      <c r="BC268" s="156"/>
    </row>
    <row r="269" spans="1:55" ht="12.75">
      <c r="A269" s="11"/>
      <c r="C269" s="3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3"/>
      <c r="AI269" s="3"/>
      <c r="AJ269" s="3"/>
      <c r="AK269" s="3"/>
      <c r="AL269" s="3"/>
      <c r="AM269" s="3"/>
      <c r="AN269" s="156"/>
      <c r="AO269" s="156"/>
      <c r="AP269" s="156"/>
      <c r="AQ269" s="156"/>
      <c r="AR269" s="156"/>
      <c r="AS269" s="156"/>
      <c r="AT269" s="3"/>
      <c r="AU269" s="3"/>
      <c r="AV269" s="3"/>
      <c r="AW269" s="3"/>
      <c r="AX269" s="3"/>
      <c r="AY269" s="3"/>
      <c r="AZ269" s="156"/>
      <c r="BA269" s="156"/>
      <c r="BB269" s="156"/>
      <c r="BC269" s="156"/>
    </row>
    <row r="270" spans="1:55" ht="12.75">
      <c r="A270" s="11"/>
      <c r="C270" s="3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3"/>
      <c r="AI270" s="3"/>
      <c r="AJ270" s="3"/>
      <c r="AK270" s="3"/>
      <c r="AL270" s="3"/>
      <c r="AM270" s="3"/>
      <c r="AN270" s="156"/>
      <c r="AO270" s="156"/>
      <c r="AP270" s="156"/>
      <c r="AQ270" s="156"/>
      <c r="AR270" s="156"/>
      <c r="AS270" s="156"/>
      <c r="AT270" s="3"/>
      <c r="AU270" s="3"/>
      <c r="AV270" s="3"/>
      <c r="AW270" s="3"/>
      <c r="AX270" s="3"/>
      <c r="AY270" s="3"/>
      <c r="AZ270" s="156"/>
      <c r="BA270" s="156"/>
      <c r="BB270" s="156"/>
      <c r="BC270" s="156"/>
    </row>
    <row r="271" spans="1:33" ht="12.75">
      <c r="A271" s="11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</row>
    <row r="272" spans="1:33" ht="12.75">
      <c r="A272" s="11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</row>
    <row r="273" spans="1:33" ht="12.75">
      <c r="A273" s="11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</row>
    <row r="274" spans="1:33" ht="12.75">
      <c r="A274" s="11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</row>
    <row r="275" spans="1:33" ht="12.75">
      <c r="A275" s="11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</row>
    <row r="276" spans="1:33" ht="12.75">
      <c r="A276" s="11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</row>
    <row r="277" spans="1:33" ht="12.75">
      <c r="A277" s="11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</row>
    <row r="278" spans="1:33" ht="12.75">
      <c r="A278" s="11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</row>
    <row r="279" spans="1:33" ht="12.75">
      <c r="A279" s="11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ht="12.75">
      <c r="A280" s="11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ht="12.75">
      <c r="A281" s="11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</row>
    <row r="282" spans="1:33" ht="12.75">
      <c r="A282" s="11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</row>
    <row r="283" spans="1:33" ht="12.75">
      <c r="A283" s="11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</row>
    <row r="284" spans="1:33" ht="12.75">
      <c r="A284" s="11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</row>
    <row r="285" spans="1:33" ht="12.75">
      <c r="A285" s="11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</row>
    <row r="286" spans="1:33" ht="12.75">
      <c r="A286" s="11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</row>
    <row r="287" spans="1:33" ht="12.75">
      <c r="A287" s="11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</row>
    <row r="288" spans="1:33" ht="12.75">
      <c r="A288" s="11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</row>
    <row r="289" spans="1:33" ht="12.75">
      <c r="A289" s="11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</row>
    <row r="290" spans="1:33" ht="12.75">
      <c r="A290" s="11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</row>
    <row r="291" spans="1:33" ht="12.75">
      <c r="A291" s="11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</row>
    <row r="292" spans="1:33" ht="12.75">
      <c r="A292" s="11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</row>
    <row r="293" spans="1:33" ht="12.75">
      <c r="A293" s="11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</row>
    <row r="294" spans="1:33" ht="12.75">
      <c r="A294" s="11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</row>
    <row r="295" spans="1:33" ht="12.75">
      <c r="A295" s="11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</row>
    <row r="296" spans="1:33" ht="12.75">
      <c r="A296" s="11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</row>
    <row r="297" spans="1:33" ht="12.75">
      <c r="A297" s="11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</row>
    <row r="298" spans="1:33" ht="12.75">
      <c r="A298" s="11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</row>
    <row r="299" spans="1:33" ht="12.75">
      <c r="A299" s="11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</row>
    <row r="300" spans="1:33" ht="12.75">
      <c r="A300" s="11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</row>
    <row r="301" spans="1:33" ht="12.75">
      <c r="A301" s="11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</row>
    <row r="302" spans="1:33" ht="12.75">
      <c r="A302" s="11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</row>
    <row r="303" spans="1:33" ht="12.75">
      <c r="A303" s="11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</row>
    <row r="304" spans="1:33" ht="12.75">
      <c r="A304" s="11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  <row r="999" ht="12.75">
      <c r="A999" s="11"/>
    </row>
    <row r="1000" ht="12.75">
      <c r="A1000" s="11"/>
    </row>
    <row r="1001" ht="12.75">
      <c r="A1001" s="11"/>
    </row>
    <row r="1002" ht="12.75">
      <c r="A1002" s="11"/>
    </row>
    <row r="1003" ht="12.75">
      <c r="A1003" s="11"/>
    </row>
    <row r="1004" ht="12.75">
      <c r="A1004" s="11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11"/>
    </row>
    <row r="1278" ht="12.75">
      <c r="A1278" s="11"/>
    </row>
    <row r="1279" ht="12.75">
      <c r="A1279" s="11"/>
    </row>
    <row r="1280" ht="12.75">
      <c r="A1280" s="11"/>
    </row>
    <row r="1281" ht="12.75">
      <c r="A1281" s="11"/>
    </row>
    <row r="1282" ht="12.75">
      <c r="A1282" s="11"/>
    </row>
    <row r="1283" ht="12.75">
      <c r="A1283" s="11"/>
    </row>
    <row r="1284" ht="12.75">
      <c r="A1284" s="11"/>
    </row>
    <row r="1285" ht="12.75">
      <c r="A1285" s="11"/>
    </row>
    <row r="1286" ht="12.75">
      <c r="A1286" s="11"/>
    </row>
    <row r="1287" ht="12.75">
      <c r="A1287" s="11"/>
    </row>
    <row r="1288" ht="12.75">
      <c r="A1288" s="11"/>
    </row>
    <row r="1289" ht="12.75">
      <c r="A1289" s="11"/>
    </row>
    <row r="1290" ht="12.75">
      <c r="A1290" s="11"/>
    </row>
    <row r="1291" ht="12.75">
      <c r="A1291" s="11"/>
    </row>
    <row r="1292" ht="12.75">
      <c r="A1292" s="11"/>
    </row>
    <row r="1293" ht="12.75">
      <c r="A1293" s="11"/>
    </row>
    <row r="1294" ht="12.75">
      <c r="A1294" s="11"/>
    </row>
    <row r="1295" ht="12.75">
      <c r="A1295" s="11"/>
    </row>
    <row r="1296" ht="12.75">
      <c r="A1296" s="11"/>
    </row>
    <row r="1297" ht="12.75">
      <c r="A1297" s="11"/>
    </row>
    <row r="1298" ht="12.75">
      <c r="A1298" s="11"/>
    </row>
    <row r="1299" ht="12.75">
      <c r="A1299" s="11"/>
    </row>
    <row r="1300" ht="12.75">
      <c r="A1300" s="11"/>
    </row>
    <row r="1301" ht="12.75">
      <c r="A1301" s="11"/>
    </row>
    <row r="1302" ht="12.75">
      <c r="A1302" s="11"/>
    </row>
    <row r="1303" ht="12.75">
      <c r="A1303" s="11"/>
    </row>
    <row r="1304" ht="12.75">
      <c r="A1304" s="11"/>
    </row>
    <row r="1305" ht="12.75">
      <c r="A1305" s="11"/>
    </row>
    <row r="1306" ht="12.75">
      <c r="A1306" s="11"/>
    </row>
    <row r="1307" ht="12.75">
      <c r="A1307" s="11"/>
    </row>
    <row r="1308" ht="12.75">
      <c r="A1308" s="11"/>
    </row>
    <row r="1309" ht="12.75">
      <c r="A1309" s="11"/>
    </row>
    <row r="1310" ht="12.75">
      <c r="A1310" s="11"/>
    </row>
    <row r="1311" ht="12.75">
      <c r="A1311" s="11"/>
    </row>
    <row r="1312" ht="12.75">
      <c r="A1312" s="11"/>
    </row>
    <row r="1313" ht="12.75">
      <c r="A1313" s="11"/>
    </row>
    <row r="1314" ht="12.75">
      <c r="A1314" s="11"/>
    </row>
    <row r="1315" ht="12.75">
      <c r="A1315" s="11"/>
    </row>
    <row r="1316" ht="12.75">
      <c r="A1316" s="11"/>
    </row>
    <row r="1317" ht="12.75">
      <c r="A1317" s="11"/>
    </row>
    <row r="1318" ht="12.75">
      <c r="A1318" s="11"/>
    </row>
    <row r="1319" ht="12.75">
      <c r="A1319" s="11"/>
    </row>
    <row r="1320" ht="12.75">
      <c r="A1320" s="11"/>
    </row>
    <row r="1321" ht="12.75">
      <c r="A1321" s="11"/>
    </row>
    <row r="1322" ht="12.75">
      <c r="A1322" s="11"/>
    </row>
    <row r="1323" ht="12.75">
      <c r="A1323" s="11"/>
    </row>
    <row r="1324" ht="12.75">
      <c r="A1324" s="11"/>
    </row>
    <row r="1325" ht="12.75">
      <c r="A1325" s="11"/>
    </row>
    <row r="1326" ht="12.75">
      <c r="A1326" s="11"/>
    </row>
    <row r="1327" ht="12.75">
      <c r="A1327" s="11"/>
    </row>
    <row r="1328" ht="12.75">
      <c r="A1328" s="11"/>
    </row>
    <row r="1329" ht="12.75">
      <c r="A1329" s="11"/>
    </row>
    <row r="1330" ht="12.75">
      <c r="A1330" s="11"/>
    </row>
    <row r="1331" ht="12.75">
      <c r="A1331" s="11"/>
    </row>
    <row r="1332" ht="12.75">
      <c r="A1332" s="11"/>
    </row>
    <row r="1333" ht="12.75">
      <c r="A1333" s="11"/>
    </row>
    <row r="1334" ht="12.75">
      <c r="A1334" s="11"/>
    </row>
    <row r="1335" ht="12.75">
      <c r="A1335" s="11"/>
    </row>
    <row r="1336" ht="12.75">
      <c r="A1336" s="11"/>
    </row>
    <row r="1337" ht="12.75">
      <c r="A1337" s="11"/>
    </row>
    <row r="1338" ht="12.75">
      <c r="A1338" s="11"/>
    </row>
    <row r="1339" ht="12.75">
      <c r="A1339" s="11"/>
    </row>
    <row r="1340" ht="12.75">
      <c r="A1340" s="11"/>
    </row>
    <row r="1341" ht="12.75">
      <c r="A1341" s="11"/>
    </row>
    <row r="1342" ht="12.75">
      <c r="A1342" s="11"/>
    </row>
    <row r="1343" ht="12.75">
      <c r="A1343" s="11"/>
    </row>
    <row r="1344" ht="12.75">
      <c r="A1344" s="11"/>
    </row>
    <row r="1345" ht="12.75">
      <c r="A1345" s="11"/>
    </row>
    <row r="1346" ht="12.75">
      <c r="A1346" s="11"/>
    </row>
    <row r="1347" ht="12.75">
      <c r="A1347" s="11"/>
    </row>
    <row r="1348" ht="12.75">
      <c r="A1348" s="11"/>
    </row>
    <row r="1349" ht="12.75">
      <c r="A1349" s="11"/>
    </row>
    <row r="1350" ht="12.75">
      <c r="A1350" s="11"/>
    </row>
    <row r="1351" ht="12.75">
      <c r="A1351" s="11"/>
    </row>
    <row r="1352" ht="12.75">
      <c r="A1352" s="11"/>
    </row>
    <row r="1353" ht="12.75">
      <c r="A1353" s="11"/>
    </row>
    <row r="1354" ht="12.75">
      <c r="A1354" s="11"/>
    </row>
    <row r="1355" ht="12.75">
      <c r="A1355" s="11"/>
    </row>
    <row r="1356" ht="12.75">
      <c r="A1356" s="11"/>
    </row>
    <row r="1357" ht="12.75">
      <c r="A1357" s="11"/>
    </row>
    <row r="1358" ht="12.75">
      <c r="A1358" s="11"/>
    </row>
    <row r="1359" ht="12.75">
      <c r="A1359" s="11"/>
    </row>
    <row r="1360" ht="12.75">
      <c r="A1360" s="11"/>
    </row>
    <row r="1361" ht="12.75">
      <c r="A1361" s="11"/>
    </row>
    <row r="1362" ht="12.75">
      <c r="A1362" s="11"/>
    </row>
    <row r="1363" ht="12.75">
      <c r="A1363" s="11"/>
    </row>
    <row r="1364" ht="12.75">
      <c r="A1364" s="11"/>
    </row>
    <row r="1365" ht="12.75">
      <c r="A1365" s="11"/>
    </row>
    <row r="1366" ht="12.75">
      <c r="A1366" s="11"/>
    </row>
    <row r="1367" ht="12.75">
      <c r="A1367" s="11"/>
    </row>
    <row r="1368" ht="12.75">
      <c r="A1368" s="11"/>
    </row>
    <row r="1369" ht="12.75">
      <c r="A1369" s="11"/>
    </row>
    <row r="1370" ht="12.75">
      <c r="A1370" s="11"/>
    </row>
    <row r="1371" ht="12.75">
      <c r="A1371" s="11"/>
    </row>
    <row r="1372" ht="12.75">
      <c r="A1372" s="11"/>
    </row>
    <row r="1373" ht="12.75">
      <c r="A1373" s="11"/>
    </row>
    <row r="1374" ht="12.75">
      <c r="A1374" s="11"/>
    </row>
    <row r="1375" ht="12.75">
      <c r="A1375" s="11"/>
    </row>
    <row r="1376" ht="12.75">
      <c r="A1376" s="11"/>
    </row>
    <row r="1377" ht="12.75">
      <c r="A1377" s="11"/>
    </row>
    <row r="1378" ht="12.75">
      <c r="A1378" s="11"/>
    </row>
    <row r="1379" ht="12.75">
      <c r="A1379" s="11"/>
    </row>
    <row r="1380" ht="12.75">
      <c r="A1380" s="11"/>
    </row>
    <row r="1381" ht="12.75">
      <c r="A1381" s="11"/>
    </row>
    <row r="1382" ht="12.75">
      <c r="A1382" s="11"/>
    </row>
    <row r="1383" ht="12.75">
      <c r="A1383" s="11"/>
    </row>
    <row r="1384" ht="12.75">
      <c r="A1384" s="11"/>
    </row>
    <row r="1385" ht="12.75">
      <c r="A1385" s="11"/>
    </row>
    <row r="1386" ht="12.75">
      <c r="A1386" s="11"/>
    </row>
    <row r="1387" ht="12.75">
      <c r="A1387" s="11"/>
    </row>
    <row r="1388" ht="12.75">
      <c r="A1388" s="11"/>
    </row>
    <row r="1389" ht="12.75">
      <c r="A1389" s="11"/>
    </row>
    <row r="1390" ht="12.75">
      <c r="A1390" s="11"/>
    </row>
    <row r="1391" ht="12.75">
      <c r="A1391" s="11"/>
    </row>
    <row r="1392" ht="12.75">
      <c r="A1392" s="11"/>
    </row>
    <row r="1393" ht="12.75">
      <c r="A1393" s="11"/>
    </row>
    <row r="1394" ht="12.75">
      <c r="A1394" s="11"/>
    </row>
    <row r="1395" ht="12.75">
      <c r="A1395" s="11"/>
    </row>
    <row r="1396" ht="12.75">
      <c r="A1396" s="11"/>
    </row>
    <row r="1397" ht="12.75">
      <c r="A1397" s="11"/>
    </row>
    <row r="1398" ht="12.75">
      <c r="A1398" s="11"/>
    </row>
    <row r="1399" ht="12.75">
      <c r="A1399" s="11"/>
    </row>
    <row r="1400" ht="12.75">
      <c r="A1400" s="11"/>
    </row>
    <row r="1401" ht="12.75">
      <c r="A1401" s="11"/>
    </row>
    <row r="1402" ht="12.75">
      <c r="A1402" s="11"/>
    </row>
    <row r="1403" ht="12.75">
      <c r="A1403" s="11"/>
    </row>
    <row r="1404" ht="12.75">
      <c r="A1404" s="11"/>
    </row>
    <row r="1405" ht="12.75">
      <c r="A1405" s="11"/>
    </row>
    <row r="1406" ht="12.75">
      <c r="A1406" s="11"/>
    </row>
    <row r="1407" ht="12.75">
      <c r="A1407" s="11"/>
    </row>
    <row r="1408" ht="12.75">
      <c r="A1408" s="11"/>
    </row>
    <row r="1409" ht="12.75">
      <c r="A1409" s="11"/>
    </row>
    <row r="1410" ht="12.75">
      <c r="A1410" s="11"/>
    </row>
    <row r="1411" ht="12.75">
      <c r="A1411" s="11"/>
    </row>
    <row r="1412" ht="12.75">
      <c r="A1412" s="11"/>
    </row>
    <row r="1413" ht="12.75">
      <c r="A1413" s="11"/>
    </row>
    <row r="1414" ht="12.75">
      <c r="A1414" s="11"/>
    </row>
    <row r="1415" ht="12.75">
      <c r="A1415" s="11"/>
    </row>
    <row r="1416" ht="12.75">
      <c r="A1416" s="11"/>
    </row>
    <row r="1417" ht="12.75">
      <c r="A1417" s="11"/>
    </row>
    <row r="1418" ht="12.75">
      <c r="A1418" s="11"/>
    </row>
    <row r="1419" ht="12.75">
      <c r="A1419" s="11"/>
    </row>
    <row r="1420" ht="12.75">
      <c r="A1420" s="11"/>
    </row>
    <row r="1421" ht="12.75">
      <c r="A1421" s="11"/>
    </row>
    <row r="1422" ht="12.75">
      <c r="A1422" s="11"/>
    </row>
    <row r="1423" ht="12.75">
      <c r="A1423" s="11"/>
    </row>
    <row r="1424" ht="12.75">
      <c r="A1424" s="11"/>
    </row>
    <row r="1425" ht="12.75">
      <c r="A1425" s="11"/>
    </row>
    <row r="1426" ht="12.75">
      <c r="A1426" s="11"/>
    </row>
    <row r="1427" ht="12.75">
      <c r="A1427" s="11"/>
    </row>
    <row r="1428" ht="12.75">
      <c r="A1428" s="11"/>
    </row>
    <row r="1429" ht="12.75">
      <c r="A1429" s="11"/>
    </row>
    <row r="1430" ht="12.75">
      <c r="A1430" s="11"/>
    </row>
    <row r="1431" ht="12.75">
      <c r="A1431" s="11"/>
    </row>
    <row r="1432" ht="12.75">
      <c r="A1432" s="11"/>
    </row>
    <row r="1433" ht="12.75">
      <c r="A1433" s="11"/>
    </row>
    <row r="1434" ht="12.75">
      <c r="A1434" s="11"/>
    </row>
    <row r="1435" ht="12.75">
      <c r="A1435" s="11"/>
    </row>
    <row r="1436" ht="12.75">
      <c r="A1436" s="11"/>
    </row>
    <row r="1437" ht="12.75">
      <c r="A1437" s="11"/>
    </row>
    <row r="1438" ht="12.75">
      <c r="A1438" s="11"/>
    </row>
    <row r="1439" ht="12.75">
      <c r="A1439" s="11"/>
    </row>
    <row r="1440" ht="12.75">
      <c r="A1440" s="11"/>
    </row>
    <row r="1441" ht="12.75">
      <c r="A1441" s="11"/>
    </row>
    <row r="1442" ht="12.75">
      <c r="A1442" s="11"/>
    </row>
    <row r="1443" ht="12.75">
      <c r="A1443" s="11"/>
    </row>
    <row r="1444" ht="12.75">
      <c r="A1444" s="11"/>
    </row>
    <row r="1445" ht="12.75">
      <c r="A1445" s="11"/>
    </row>
    <row r="1446" ht="12.75">
      <c r="A1446" s="11"/>
    </row>
    <row r="1447" ht="12.75">
      <c r="A1447" s="11"/>
    </row>
    <row r="1448" ht="12.75">
      <c r="A1448" s="11"/>
    </row>
    <row r="1449" ht="12.75">
      <c r="A1449" s="11"/>
    </row>
    <row r="1450" ht="12.75">
      <c r="A1450" s="11"/>
    </row>
    <row r="1451" ht="12.75">
      <c r="A1451" s="11"/>
    </row>
    <row r="1452" ht="12.75">
      <c r="A1452" s="11"/>
    </row>
    <row r="1453" ht="12.75">
      <c r="A1453" s="11"/>
    </row>
    <row r="1454" ht="12.75">
      <c r="A1454" s="11"/>
    </row>
    <row r="1455" ht="12.75">
      <c r="A1455" s="11"/>
    </row>
    <row r="1456" ht="12.75">
      <c r="A1456" s="11"/>
    </row>
    <row r="1457" ht="12.75">
      <c r="A1457" s="11"/>
    </row>
    <row r="1458" ht="12.75">
      <c r="A1458" s="11"/>
    </row>
    <row r="1459" ht="12.75">
      <c r="A1459" s="11"/>
    </row>
    <row r="1460" ht="12.75">
      <c r="A1460" s="11"/>
    </row>
    <row r="1461" ht="12.75">
      <c r="A1461" s="11"/>
    </row>
    <row r="1462" ht="12.75">
      <c r="A1462" s="11"/>
    </row>
    <row r="1463" ht="12.75">
      <c r="A1463" s="11"/>
    </row>
    <row r="1464" ht="12.75">
      <c r="A1464" s="11"/>
    </row>
    <row r="1465" ht="12.75">
      <c r="A1465" s="11"/>
    </row>
    <row r="1466" ht="12.75">
      <c r="A1466" s="11"/>
    </row>
    <row r="1467" ht="12.75">
      <c r="A1467" s="11"/>
    </row>
    <row r="1468" ht="12.75">
      <c r="A1468" s="11"/>
    </row>
    <row r="1469" ht="12.75">
      <c r="A1469" s="11"/>
    </row>
    <row r="1470" ht="12.75">
      <c r="A1470" s="11"/>
    </row>
    <row r="1471" ht="12.75">
      <c r="A1471" s="11"/>
    </row>
    <row r="1472" ht="12.75">
      <c r="A1472" s="11"/>
    </row>
    <row r="1473" ht="12.75">
      <c r="A1473" s="11"/>
    </row>
    <row r="1474" ht="12.75">
      <c r="A1474" s="11"/>
    </row>
    <row r="1475" ht="12.75">
      <c r="A1475" s="11"/>
    </row>
    <row r="1476" ht="12.75">
      <c r="A1476" s="11"/>
    </row>
    <row r="1477" ht="12.75">
      <c r="A1477" s="11"/>
    </row>
    <row r="1478" ht="12.75">
      <c r="A1478" s="11"/>
    </row>
    <row r="1479" ht="12.75">
      <c r="A1479" s="11"/>
    </row>
    <row r="1480" ht="12.75">
      <c r="A1480" s="11"/>
    </row>
    <row r="1481" ht="12.75">
      <c r="A1481" s="11"/>
    </row>
    <row r="1482" ht="12.75">
      <c r="A1482" s="11"/>
    </row>
    <row r="1483" ht="12.75">
      <c r="A1483" s="11"/>
    </row>
    <row r="1484" ht="12.75">
      <c r="A1484" s="11"/>
    </row>
    <row r="1485" ht="12.75">
      <c r="A1485" s="11"/>
    </row>
    <row r="1486" ht="12.75">
      <c r="A1486" s="11"/>
    </row>
    <row r="1487" ht="12.75">
      <c r="A1487" s="11"/>
    </row>
    <row r="1488" ht="12.75">
      <c r="A1488" s="11"/>
    </row>
    <row r="1489" ht="12.75">
      <c r="A1489" s="11"/>
    </row>
    <row r="1490" ht="12.75">
      <c r="A1490" s="11"/>
    </row>
    <row r="1491" ht="12.75">
      <c r="A1491" s="11"/>
    </row>
    <row r="1492" ht="12.75">
      <c r="A1492" s="11"/>
    </row>
    <row r="1493" ht="12.75">
      <c r="A1493" s="11"/>
    </row>
    <row r="1494" ht="12.75">
      <c r="A1494" s="11"/>
    </row>
    <row r="1495" ht="12.75">
      <c r="A1495" s="11"/>
    </row>
    <row r="1496" ht="12.75">
      <c r="A1496" s="11"/>
    </row>
    <row r="1497" ht="12.75">
      <c r="A1497" s="11"/>
    </row>
    <row r="1498" ht="12.75">
      <c r="A1498" s="11"/>
    </row>
    <row r="1499" ht="12.75">
      <c r="A1499" s="11"/>
    </row>
    <row r="1500" ht="12.75">
      <c r="A1500" s="11"/>
    </row>
    <row r="1501" ht="12.75">
      <c r="A1501" s="11"/>
    </row>
    <row r="1502" ht="12.75">
      <c r="A1502" s="11"/>
    </row>
    <row r="1503" ht="12.75">
      <c r="A1503" s="11"/>
    </row>
    <row r="1504" ht="12.75">
      <c r="A1504" s="11"/>
    </row>
    <row r="1505" ht="12.75">
      <c r="A1505" s="11"/>
    </row>
    <row r="1506" ht="12.75">
      <c r="A1506" s="11"/>
    </row>
    <row r="1507" ht="12.75">
      <c r="A1507" s="11"/>
    </row>
    <row r="1508" ht="12.75">
      <c r="A1508" s="11"/>
    </row>
    <row r="1509" ht="12.75">
      <c r="A1509" s="11"/>
    </row>
    <row r="1510" ht="12.75">
      <c r="A1510" s="11"/>
    </row>
    <row r="1511" ht="12.75">
      <c r="A1511" s="11"/>
    </row>
    <row r="1512" ht="12.75">
      <c r="A1512" s="11"/>
    </row>
    <row r="1513" ht="12.75">
      <c r="A1513" s="11"/>
    </row>
    <row r="1514" ht="12.75">
      <c r="A1514" s="11"/>
    </row>
    <row r="1515" ht="12.75">
      <c r="A1515" s="11"/>
    </row>
    <row r="1516" ht="12.75">
      <c r="A1516" s="11"/>
    </row>
    <row r="1517" ht="12.75">
      <c r="A1517" s="11"/>
    </row>
    <row r="1518" ht="12.75">
      <c r="A1518" s="11"/>
    </row>
    <row r="1519" ht="12.75">
      <c r="A1519" s="11"/>
    </row>
    <row r="1520" ht="12.75">
      <c r="A1520" s="11"/>
    </row>
    <row r="1521" ht="12.75">
      <c r="A1521" s="11"/>
    </row>
    <row r="1522" ht="12.75">
      <c r="A1522" s="11"/>
    </row>
    <row r="1523" ht="12.75">
      <c r="A1523" s="11"/>
    </row>
    <row r="1524" ht="12.75">
      <c r="A1524" s="11"/>
    </row>
    <row r="1525" ht="12.75">
      <c r="A1525" s="11"/>
    </row>
    <row r="1526" ht="12.75">
      <c r="A1526" s="11"/>
    </row>
    <row r="1527" ht="12.75">
      <c r="A1527" s="11"/>
    </row>
    <row r="1528" ht="12.75">
      <c r="A1528" s="11"/>
    </row>
    <row r="1529" ht="12.75">
      <c r="A1529" s="11"/>
    </row>
    <row r="1530" ht="12.75">
      <c r="A1530" s="11"/>
    </row>
    <row r="1531" ht="12.75">
      <c r="A1531" s="11"/>
    </row>
    <row r="1532" ht="12.75">
      <c r="A1532" s="11"/>
    </row>
    <row r="1533" ht="12.75">
      <c r="A1533" s="11"/>
    </row>
    <row r="1534" ht="12.75">
      <c r="A1534" s="11"/>
    </row>
    <row r="1535" ht="12.75">
      <c r="A1535" s="11"/>
    </row>
    <row r="1536" ht="12.75">
      <c r="A1536" s="11"/>
    </row>
    <row r="1537" ht="12.75">
      <c r="A1537" s="11"/>
    </row>
    <row r="1538" ht="12.75">
      <c r="A1538" s="11"/>
    </row>
    <row r="1539" ht="12.75">
      <c r="A1539" s="11"/>
    </row>
    <row r="1540" ht="12.75">
      <c r="A1540" s="11"/>
    </row>
    <row r="1541" ht="12.75">
      <c r="A1541" s="11"/>
    </row>
    <row r="1542" ht="12.75">
      <c r="A1542" s="11"/>
    </row>
    <row r="1543" ht="12.75">
      <c r="A1543" s="11"/>
    </row>
    <row r="1544" ht="12.75">
      <c r="A1544" s="11"/>
    </row>
    <row r="1545" ht="12.75">
      <c r="A1545" s="11"/>
    </row>
    <row r="1546" ht="12.75">
      <c r="A1546" s="11"/>
    </row>
    <row r="1547" ht="12.75">
      <c r="A1547" s="11"/>
    </row>
    <row r="1548" ht="12.75">
      <c r="A1548" s="11"/>
    </row>
    <row r="1549" ht="12.75">
      <c r="A1549" s="11"/>
    </row>
    <row r="1550" ht="12.75">
      <c r="A1550" s="11"/>
    </row>
    <row r="1551" ht="12.75">
      <c r="A1551" s="11"/>
    </row>
    <row r="1552" ht="12.75">
      <c r="A1552" s="11"/>
    </row>
    <row r="1553" ht="12.75">
      <c r="A1553" s="11"/>
    </row>
    <row r="1554" ht="12.75">
      <c r="A1554" s="11"/>
    </row>
    <row r="1555" ht="12.75">
      <c r="A1555" s="11"/>
    </row>
    <row r="1556" ht="12.75">
      <c r="A1556" s="11"/>
    </row>
    <row r="1557" ht="12.75">
      <c r="A1557" s="11"/>
    </row>
    <row r="1558" ht="12.75">
      <c r="A1558" s="11"/>
    </row>
    <row r="1559" ht="12.75">
      <c r="A1559" s="11"/>
    </row>
    <row r="1560" ht="12.75">
      <c r="A1560" s="11"/>
    </row>
    <row r="1561" ht="12.75">
      <c r="A1561" s="11"/>
    </row>
    <row r="1562" ht="12.75">
      <c r="A1562" s="11"/>
    </row>
    <row r="1563" ht="12.75">
      <c r="A1563" s="11"/>
    </row>
    <row r="1564" ht="12.75">
      <c r="A1564" s="11"/>
    </row>
    <row r="1565" ht="12.75">
      <c r="A1565" s="11"/>
    </row>
    <row r="1566" ht="12.75">
      <c r="A1566" s="11"/>
    </row>
    <row r="1567" ht="12.75">
      <c r="A1567" s="11"/>
    </row>
    <row r="1568" ht="12.75">
      <c r="A1568" s="11"/>
    </row>
    <row r="1569" ht="12.75">
      <c r="A1569" s="11"/>
    </row>
    <row r="1570" ht="12.75">
      <c r="A1570" s="11"/>
    </row>
    <row r="1571" ht="12.75">
      <c r="A1571" s="11"/>
    </row>
    <row r="1572" ht="12.75">
      <c r="A1572" s="11"/>
    </row>
    <row r="1573" ht="12.75">
      <c r="A1573" s="11"/>
    </row>
    <row r="1574" ht="12.75">
      <c r="A1574" s="11"/>
    </row>
    <row r="1575" ht="12.75">
      <c r="A1575" s="11"/>
    </row>
    <row r="1576" ht="12.75">
      <c r="A1576" s="11"/>
    </row>
    <row r="1577" ht="12.75">
      <c r="A1577" s="11"/>
    </row>
    <row r="1578" ht="12.75">
      <c r="A1578" s="11"/>
    </row>
    <row r="1579" ht="12.75">
      <c r="A1579" s="11"/>
    </row>
    <row r="1580" ht="12.75">
      <c r="A1580" s="11"/>
    </row>
    <row r="1581" ht="12.75">
      <c r="A1581" s="11"/>
    </row>
    <row r="1582" ht="12.75">
      <c r="A1582" s="11"/>
    </row>
    <row r="1583" ht="12.75">
      <c r="A1583" s="11"/>
    </row>
    <row r="1584" ht="12.75">
      <c r="A1584" s="11"/>
    </row>
    <row r="1585" ht="12.75">
      <c r="A1585" s="11"/>
    </row>
    <row r="1586" ht="12.75">
      <c r="A1586" s="11"/>
    </row>
    <row r="1587" ht="12.75">
      <c r="A1587" s="11"/>
    </row>
    <row r="1588" ht="12.75">
      <c r="A1588" s="11"/>
    </row>
    <row r="1589" ht="12.75">
      <c r="A1589" s="11"/>
    </row>
    <row r="1590" ht="12.75">
      <c r="A1590" s="11"/>
    </row>
    <row r="1591" ht="12.75">
      <c r="A1591" s="11"/>
    </row>
    <row r="1592" ht="12.75">
      <c r="A1592" s="11"/>
    </row>
    <row r="1593" ht="12.75">
      <c r="A1593" s="11"/>
    </row>
    <row r="1594" ht="12.75">
      <c r="A1594" s="11"/>
    </row>
    <row r="1595" ht="12.75">
      <c r="A1595" s="11"/>
    </row>
    <row r="1596" ht="12.75">
      <c r="A1596" s="11"/>
    </row>
    <row r="1597" ht="12.75">
      <c r="A1597" s="11"/>
    </row>
    <row r="1598" ht="12.75">
      <c r="A1598" s="11"/>
    </row>
    <row r="1599" ht="12.75">
      <c r="A1599" s="11"/>
    </row>
    <row r="1600" ht="12.75">
      <c r="A1600" s="11"/>
    </row>
    <row r="1601" ht="12.75">
      <c r="A1601" s="11"/>
    </row>
    <row r="1602" ht="12.75">
      <c r="A1602" s="11"/>
    </row>
    <row r="1603" ht="12.75">
      <c r="A1603" s="11"/>
    </row>
    <row r="1604" ht="12.75">
      <c r="A1604" s="11"/>
    </row>
    <row r="1605" ht="12.75">
      <c r="A1605" s="11"/>
    </row>
    <row r="1606" ht="12.75">
      <c r="A1606" s="11"/>
    </row>
    <row r="1607" ht="12.75">
      <c r="A1607" s="11"/>
    </row>
    <row r="1608" ht="12.75">
      <c r="A1608" s="11"/>
    </row>
    <row r="1609" ht="12.75">
      <c r="A1609" s="11"/>
    </row>
    <row r="1610" ht="12.75">
      <c r="A1610" s="11"/>
    </row>
    <row r="1611" ht="12.75">
      <c r="A1611" s="11"/>
    </row>
    <row r="1612" ht="12.75">
      <c r="A1612" s="11"/>
    </row>
    <row r="1613" ht="12.75">
      <c r="A1613" s="11"/>
    </row>
    <row r="1614" ht="12.75">
      <c r="A1614" s="11"/>
    </row>
    <row r="1615" ht="12.75">
      <c r="A1615" s="11"/>
    </row>
    <row r="1616" ht="12.75">
      <c r="A1616" s="11"/>
    </row>
    <row r="1617" ht="12.75">
      <c r="A1617" s="11"/>
    </row>
    <row r="1618" ht="12.75">
      <c r="A1618" s="11"/>
    </row>
    <row r="1619" ht="12.75">
      <c r="A1619" s="11"/>
    </row>
    <row r="1620" ht="12.75">
      <c r="A1620" s="11"/>
    </row>
    <row r="1621" ht="12.75">
      <c r="A1621" s="11"/>
    </row>
    <row r="1622" ht="12.75">
      <c r="A1622" s="11"/>
    </row>
    <row r="1623" ht="12.75">
      <c r="A1623" s="11"/>
    </row>
    <row r="1624" ht="12.75">
      <c r="A1624" s="11"/>
    </row>
    <row r="1625" ht="12.75">
      <c r="A1625" s="11"/>
    </row>
    <row r="1626" ht="12.75">
      <c r="A1626" s="11"/>
    </row>
    <row r="1627" ht="12.75">
      <c r="A1627" s="11"/>
    </row>
    <row r="1628" ht="12.75">
      <c r="A1628" s="11"/>
    </row>
    <row r="1629" ht="12.75">
      <c r="A1629" s="11"/>
    </row>
    <row r="1630" ht="12.75">
      <c r="A1630" s="11"/>
    </row>
    <row r="1631" ht="12.75">
      <c r="A1631" s="11"/>
    </row>
    <row r="1632" ht="12.75">
      <c r="A1632" s="11"/>
    </row>
    <row r="1633" ht="12.75">
      <c r="A1633" s="11"/>
    </row>
    <row r="1634" ht="12.75">
      <c r="A1634" s="11"/>
    </row>
    <row r="1635" ht="12.75">
      <c r="A1635" s="11"/>
    </row>
    <row r="1636" ht="12.75">
      <c r="A1636" s="11"/>
    </row>
    <row r="1637" ht="12.75">
      <c r="A1637" s="11"/>
    </row>
    <row r="1638" ht="12.75">
      <c r="A1638" s="11"/>
    </row>
    <row r="1639" ht="12.75">
      <c r="A1639" s="11"/>
    </row>
    <row r="1640" ht="12.75">
      <c r="A1640" s="11"/>
    </row>
    <row r="1641" ht="12.75">
      <c r="A1641" s="11"/>
    </row>
    <row r="1642" ht="12.75">
      <c r="A1642" s="11"/>
    </row>
    <row r="1643" ht="12.75">
      <c r="A1643" s="11"/>
    </row>
    <row r="1644" ht="12.75">
      <c r="A1644" s="11"/>
    </row>
    <row r="1645" ht="12.75">
      <c r="A1645" s="11"/>
    </row>
    <row r="1646" ht="12.75">
      <c r="A1646" s="11"/>
    </row>
    <row r="1647" ht="12.75">
      <c r="A1647" s="11"/>
    </row>
    <row r="1648" ht="12.75">
      <c r="A1648" s="11"/>
    </row>
    <row r="1649" ht="12.75">
      <c r="A1649" s="11"/>
    </row>
    <row r="1650" ht="12.75">
      <c r="A1650" s="11"/>
    </row>
    <row r="1651" ht="12.75">
      <c r="A1651" s="11"/>
    </row>
    <row r="1652" ht="12.75">
      <c r="A1652" s="11"/>
    </row>
    <row r="1653" ht="12.75">
      <c r="A1653" s="11"/>
    </row>
    <row r="1654" ht="12.75">
      <c r="A1654" s="11"/>
    </row>
    <row r="1655" ht="12.75">
      <c r="A1655" s="11"/>
    </row>
    <row r="1656" ht="12.75">
      <c r="A1656" s="11"/>
    </row>
    <row r="1657" ht="12.75">
      <c r="A1657" s="11"/>
    </row>
    <row r="1658" ht="12.75">
      <c r="A1658" s="11"/>
    </row>
    <row r="1659" ht="12.75">
      <c r="A1659" s="11"/>
    </row>
    <row r="1660" ht="12.75">
      <c r="A1660" s="11"/>
    </row>
    <row r="1661" ht="12.75">
      <c r="A1661" s="11"/>
    </row>
    <row r="1662" ht="12.75">
      <c r="A1662" s="11"/>
    </row>
    <row r="1663" ht="12.75">
      <c r="A1663" s="11"/>
    </row>
    <row r="1664" ht="12.75">
      <c r="A1664" s="11"/>
    </row>
    <row r="1665" ht="12.75">
      <c r="A1665" s="11"/>
    </row>
    <row r="1666" ht="12.75">
      <c r="A1666" s="11"/>
    </row>
    <row r="1667" ht="12.75">
      <c r="A1667" s="11"/>
    </row>
    <row r="1668" ht="12.75">
      <c r="A1668" s="11"/>
    </row>
    <row r="1669" ht="12.75">
      <c r="A1669" s="11"/>
    </row>
    <row r="1670" ht="12.75">
      <c r="A1670" s="11"/>
    </row>
    <row r="1671" ht="12.75">
      <c r="A1671" s="11"/>
    </row>
    <row r="1672" ht="12.75">
      <c r="A1672" s="11"/>
    </row>
    <row r="1673" ht="12.75">
      <c r="A1673" s="11"/>
    </row>
    <row r="1674" ht="12.75">
      <c r="A1674" s="11"/>
    </row>
    <row r="1675" ht="12.75">
      <c r="A1675" s="11"/>
    </row>
    <row r="1676" ht="12.75">
      <c r="A1676" s="11"/>
    </row>
    <row r="1677" ht="12.75">
      <c r="A1677" s="11"/>
    </row>
    <row r="1678" ht="12.75">
      <c r="A1678" s="11"/>
    </row>
    <row r="1679" ht="12.75">
      <c r="A1679" s="11"/>
    </row>
    <row r="1680" ht="12.75">
      <c r="A1680" s="11"/>
    </row>
    <row r="1681" ht="12.75">
      <c r="A1681" s="11"/>
    </row>
    <row r="1682" ht="12.75">
      <c r="A1682" s="11"/>
    </row>
    <row r="1683" ht="12.75">
      <c r="A1683" s="11"/>
    </row>
    <row r="1684" ht="12.75">
      <c r="A1684" s="11"/>
    </row>
    <row r="1685" ht="12.75">
      <c r="A1685" s="11"/>
    </row>
    <row r="1686" ht="12.75">
      <c r="A1686" s="11"/>
    </row>
    <row r="1687" ht="12.75">
      <c r="A1687" s="11"/>
    </row>
    <row r="1688" ht="12.75">
      <c r="A1688" s="11"/>
    </row>
    <row r="1689" ht="12.75">
      <c r="A1689" s="11"/>
    </row>
    <row r="1690" ht="12.75">
      <c r="A1690" s="11"/>
    </row>
    <row r="1691" ht="12.75">
      <c r="A1691" s="11"/>
    </row>
    <row r="1692" ht="12.75">
      <c r="A1692" s="11"/>
    </row>
    <row r="1693" ht="12.75">
      <c r="A1693" s="11"/>
    </row>
    <row r="1694" ht="12.75">
      <c r="A1694" s="11"/>
    </row>
    <row r="1695" ht="12.75">
      <c r="A1695" s="11"/>
    </row>
    <row r="1696" ht="12.75">
      <c r="A1696" s="11"/>
    </row>
    <row r="1697" ht="12.75">
      <c r="A1697" s="11"/>
    </row>
    <row r="1698" ht="12.75">
      <c r="A1698" s="11"/>
    </row>
    <row r="1699" ht="12.75">
      <c r="A1699" s="11"/>
    </row>
    <row r="1700" ht="12.75">
      <c r="A1700" s="11"/>
    </row>
    <row r="1701" ht="12.75">
      <c r="A1701" s="11"/>
    </row>
    <row r="1702" ht="12.75">
      <c r="A1702" s="11"/>
    </row>
    <row r="1703" ht="12.75">
      <c r="A1703" s="11"/>
    </row>
    <row r="1704" ht="12.75">
      <c r="A1704" s="11"/>
    </row>
    <row r="1705" ht="12.75">
      <c r="A1705" s="11"/>
    </row>
    <row r="1706" ht="12.75">
      <c r="A1706" s="11"/>
    </row>
    <row r="1707" ht="12.75">
      <c r="A1707" s="11"/>
    </row>
    <row r="1708" ht="12.75">
      <c r="A1708" s="11"/>
    </row>
    <row r="1709" ht="12.75">
      <c r="A1709" s="11"/>
    </row>
    <row r="1710" ht="12.75">
      <c r="A1710" s="11"/>
    </row>
    <row r="1711" ht="12.75">
      <c r="A1711" s="11"/>
    </row>
    <row r="1712" ht="12.75">
      <c r="A1712" s="11"/>
    </row>
    <row r="1713" ht="12.75">
      <c r="A1713" s="11"/>
    </row>
    <row r="1714" ht="12.75">
      <c r="A1714" s="11"/>
    </row>
    <row r="1715" ht="12.75">
      <c r="A1715" s="11"/>
    </row>
    <row r="1716" ht="12.75">
      <c r="A1716" s="11"/>
    </row>
    <row r="1717" ht="12.75">
      <c r="A1717" s="11"/>
    </row>
    <row r="1718" ht="12.75">
      <c r="A1718" s="11"/>
    </row>
    <row r="1719" ht="12.75">
      <c r="A1719" s="11"/>
    </row>
    <row r="1720" ht="12.75">
      <c r="A1720" s="11"/>
    </row>
    <row r="1721" ht="12.75">
      <c r="A1721" s="11"/>
    </row>
    <row r="1722" ht="12.75">
      <c r="A1722" s="11"/>
    </row>
    <row r="1723" ht="12.75">
      <c r="A1723" s="11"/>
    </row>
    <row r="1724" ht="12.75">
      <c r="A1724" s="11"/>
    </row>
    <row r="1725" ht="12.75">
      <c r="A1725" s="11"/>
    </row>
    <row r="1726" ht="12.75">
      <c r="A1726" s="11"/>
    </row>
    <row r="1727" ht="12.75">
      <c r="A1727" s="11"/>
    </row>
    <row r="1728" ht="12.75">
      <c r="A1728" s="11"/>
    </row>
    <row r="1729" ht="12.75">
      <c r="A1729" s="11"/>
    </row>
    <row r="1730" ht="12.75">
      <c r="A1730" s="11"/>
    </row>
    <row r="1731" ht="12.75">
      <c r="A1731" s="11"/>
    </row>
    <row r="1732" ht="12.75">
      <c r="A1732" s="11"/>
    </row>
    <row r="1733" ht="12.75">
      <c r="A1733" s="11"/>
    </row>
    <row r="1734" ht="12.75">
      <c r="A1734" s="11"/>
    </row>
    <row r="1735" ht="12.75">
      <c r="A1735" s="11"/>
    </row>
    <row r="1736" ht="12.75">
      <c r="A1736" s="11"/>
    </row>
    <row r="1737" ht="12.75">
      <c r="A1737" s="11"/>
    </row>
    <row r="1738" ht="12.75">
      <c r="A1738" s="11"/>
    </row>
    <row r="1739" ht="12.75">
      <c r="A1739" s="11"/>
    </row>
    <row r="1740" ht="12.75">
      <c r="A1740" s="11"/>
    </row>
    <row r="1741" ht="12.75">
      <c r="A1741" s="11"/>
    </row>
    <row r="1742" ht="12.75">
      <c r="A1742" s="11"/>
    </row>
    <row r="1743" ht="12.75">
      <c r="A1743" s="11"/>
    </row>
    <row r="1744" ht="12.75">
      <c r="A1744" s="11"/>
    </row>
    <row r="1745" ht="12.75">
      <c r="A1745" s="11"/>
    </row>
    <row r="1746" ht="12.75">
      <c r="A1746" s="11"/>
    </row>
    <row r="1747" ht="12.75">
      <c r="A1747" s="11"/>
    </row>
    <row r="1748" ht="12.75">
      <c r="A1748" s="11"/>
    </row>
    <row r="1749" ht="12.75">
      <c r="A1749" s="11"/>
    </row>
    <row r="1750" ht="12.75">
      <c r="A1750" s="11"/>
    </row>
    <row r="1751" ht="12.75">
      <c r="A1751" s="11"/>
    </row>
    <row r="1752" ht="12.75">
      <c r="A1752" s="11"/>
    </row>
    <row r="1753" ht="12.75">
      <c r="A1753" s="11"/>
    </row>
    <row r="1754" ht="12.75">
      <c r="A1754" s="11"/>
    </row>
    <row r="1755" ht="12.75">
      <c r="A1755" s="11"/>
    </row>
    <row r="1756" ht="12.75">
      <c r="A1756" s="11"/>
    </row>
    <row r="1757" ht="12.75">
      <c r="A1757" s="11"/>
    </row>
    <row r="1758" ht="12.75">
      <c r="A1758" s="11"/>
    </row>
    <row r="1759" ht="12.75">
      <c r="A1759" s="11"/>
    </row>
    <row r="1760" ht="12.75">
      <c r="A1760" s="11"/>
    </row>
    <row r="1761" ht="12.75">
      <c r="A1761" s="11"/>
    </row>
    <row r="1762" ht="12.75">
      <c r="A1762" s="11"/>
    </row>
    <row r="1763" ht="12.75">
      <c r="A1763" s="11"/>
    </row>
    <row r="1764" ht="12.75">
      <c r="A1764" s="11"/>
    </row>
    <row r="1765" ht="12.75">
      <c r="A1765" s="11"/>
    </row>
    <row r="1766" ht="12.75">
      <c r="A1766" s="11"/>
    </row>
    <row r="1767" ht="12.75">
      <c r="A1767" s="11"/>
    </row>
    <row r="1768" ht="12.75">
      <c r="A1768" s="11"/>
    </row>
    <row r="1769" ht="12.75">
      <c r="A1769" s="11"/>
    </row>
    <row r="1770" ht="12.75">
      <c r="A1770" s="11"/>
    </row>
    <row r="1771" ht="12.75">
      <c r="A1771" s="11"/>
    </row>
    <row r="1772" ht="12.75">
      <c r="A1772" s="11"/>
    </row>
    <row r="1773" ht="12.75">
      <c r="A1773" s="11"/>
    </row>
    <row r="1774" ht="12.75">
      <c r="A1774" s="11"/>
    </row>
    <row r="1775" ht="12.75">
      <c r="A1775" s="11"/>
    </row>
    <row r="1776" ht="12.75">
      <c r="A1776" s="11"/>
    </row>
    <row r="1777" ht="12.75">
      <c r="A1777" s="11"/>
    </row>
    <row r="1778" ht="12.75">
      <c r="A1778" s="11"/>
    </row>
    <row r="1779" ht="12.75">
      <c r="A1779" s="11"/>
    </row>
    <row r="1780" ht="12.75">
      <c r="A1780" s="11"/>
    </row>
    <row r="1781" ht="12.75">
      <c r="A1781" s="11"/>
    </row>
    <row r="1782" ht="12.75">
      <c r="A1782" s="11"/>
    </row>
    <row r="1783" ht="12.75">
      <c r="A1783" s="11"/>
    </row>
    <row r="1784" ht="12.75">
      <c r="A1784" s="11"/>
    </row>
    <row r="1785" ht="12.75">
      <c r="A1785" s="11"/>
    </row>
    <row r="1786" ht="12.75">
      <c r="A1786" s="11"/>
    </row>
    <row r="1787" ht="12.75">
      <c r="A1787" s="11"/>
    </row>
    <row r="1788" ht="12.75">
      <c r="A1788" s="11"/>
    </row>
    <row r="1789" ht="12.75">
      <c r="A1789" s="11"/>
    </row>
    <row r="1790" ht="12.75">
      <c r="A1790" s="11"/>
    </row>
    <row r="1791" ht="12.75">
      <c r="A1791" s="11"/>
    </row>
    <row r="1792" ht="12.75">
      <c r="A1792" s="11"/>
    </row>
    <row r="1793" ht="12.75">
      <c r="A1793" s="11"/>
    </row>
    <row r="1794" ht="12.75">
      <c r="A1794" s="11"/>
    </row>
    <row r="1795" ht="12.75">
      <c r="A1795" s="11"/>
    </row>
    <row r="1796" ht="12.75">
      <c r="A1796" s="11"/>
    </row>
    <row r="1797" ht="12.75">
      <c r="A1797" s="11"/>
    </row>
    <row r="1798" ht="12.75">
      <c r="A1798" s="11"/>
    </row>
    <row r="1799" ht="12.75">
      <c r="A1799" s="11"/>
    </row>
    <row r="1800" ht="12.75">
      <c r="A1800" s="11"/>
    </row>
    <row r="1801" ht="12.75">
      <c r="A1801" s="11"/>
    </row>
    <row r="1802" ht="12.75">
      <c r="A1802" s="11"/>
    </row>
    <row r="1803" ht="12.75">
      <c r="A1803" s="11"/>
    </row>
    <row r="1804" ht="12.75">
      <c r="A1804" s="11"/>
    </row>
    <row r="1805" ht="12.75">
      <c r="A1805" s="11"/>
    </row>
    <row r="1806" ht="12.75">
      <c r="A1806" s="11"/>
    </row>
    <row r="1807" ht="12.75">
      <c r="A1807" s="11"/>
    </row>
    <row r="1808" ht="12.75">
      <c r="A1808" s="11"/>
    </row>
    <row r="1809" ht="12.75">
      <c r="A1809" s="11"/>
    </row>
    <row r="1810" ht="12.75">
      <c r="A1810" s="11"/>
    </row>
    <row r="1811" ht="12.75">
      <c r="A1811" s="11"/>
    </row>
    <row r="1812" ht="12.75">
      <c r="A1812" s="11"/>
    </row>
    <row r="1813" ht="12.75">
      <c r="A1813" s="11"/>
    </row>
    <row r="1814" ht="12.75">
      <c r="A1814" s="11"/>
    </row>
    <row r="1815" ht="12.75">
      <c r="A1815" s="11"/>
    </row>
    <row r="1816" ht="12.75">
      <c r="A1816" s="11"/>
    </row>
    <row r="1817" ht="12.75">
      <c r="A1817" s="11"/>
    </row>
    <row r="1818" ht="12.75">
      <c r="A1818" s="11"/>
    </row>
    <row r="1819" ht="12.75">
      <c r="A1819" s="11"/>
    </row>
    <row r="1820" ht="12.75">
      <c r="A1820" s="11"/>
    </row>
    <row r="1821" ht="12.75">
      <c r="A1821" s="11"/>
    </row>
    <row r="1822" ht="12.75">
      <c r="A1822" s="11"/>
    </row>
    <row r="1823" ht="12.75">
      <c r="A1823" s="11"/>
    </row>
    <row r="1824" ht="12.75">
      <c r="A1824" s="11"/>
    </row>
    <row r="1825" ht="12.75">
      <c r="A1825" s="11"/>
    </row>
    <row r="1826" ht="12.75">
      <c r="A1826" s="11"/>
    </row>
    <row r="1827" ht="12.75">
      <c r="A1827" s="11"/>
    </row>
    <row r="1828" ht="12.75">
      <c r="A1828" s="11"/>
    </row>
    <row r="1829" ht="12.75">
      <c r="A1829" s="11"/>
    </row>
    <row r="1830" ht="12.75">
      <c r="A1830" s="11"/>
    </row>
    <row r="1831" ht="12.75">
      <c r="A1831" s="11"/>
    </row>
    <row r="1832" ht="12.75">
      <c r="A1832" s="11"/>
    </row>
    <row r="1833" ht="12.75">
      <c r="A1833" s="11"/>
    </row>
    <row r="1834" ht="12.75">
      <c r="A1834" s="11"/>
    </row>
    <row r="1835" ht="12.75">
      <c r="A1835" s="11"/>
    </row>
    <row r="1836" ht="12.75">
      <c r="A1836" s="11"/>
    </row>
    <row r="1837" ht="12.75">
      <c r="A1837" s="11"/>
    </row>
    <row r="1838" ht="12.75">
      <c r="A1838" s="11"/>
    </row>
    <row r="1839" ht="12.75">
      <c r="A1839" s="11"/>
    </row>
    <row r="1840" ht="12.75">
      <c r="A1840" s="11"/>
    </row>
    <row r="1841" ht="12.75">
      <c r="A1841" s="11"/>
    </row>
    <row r="1842" ht="12.75">
      <c r="A1842" s="11"/>
    </row>
    <row r="1843" ht="12.75">
      <c r="A1843" s="11"/>
    </row>
    <row r="1844" ht="12.75">
      <c r="A1844" s="11"/>
    </row>
    <row r="1845" ht="12.75">
      <c r="A1845" s="11"/>
    </row>
    <row r="1846" ht="12.75">
      <c r="A1846" s="11"/>
    </row>
    <row r="1847" ht="12.75">
      <c r="A1847" s="11"/>
    </row>
    <row r="1848" ht="12.75">
      <c r="A1848" s="11"/>
    </row>
    <row r="1849" ht="12.75">
      <c r="A1849" s="11"/>
    </row>
    <row r="1850" ht="12.75">
      <c r="A1850" s="11"/>
    </row>
    <row r="1851" ht="12.75">
      <c r="A1851" s="11"/>
    </row>
    <row r="1852" ht="12.75">
      <c r="A1852" s="11"/>
    </row>
    <row r="1853" ht="12.75">
      <c r="A1853" s="11"/>
    </row>
    <row r="1854" ht="12.75">
      <c r="A1854" s="11"/>
    </row>
    <row r="1855" ht="12.75">
      <c r="A1855" s="11"/>
    </row>
    <row r="1856" ht="12.75">
      <c r="A1856" s="11"/>
    </row>
    <row r="1857" ht="12.75">
      <c r="A1857" s="11"/>
    </row>
    <row r="1858" ht="12.75">
      <c r="A1858" s="11"/>
    </row>
    <row r="1859" ht="12.75">
      <c r="A1859" s="11"/>
    </row>
    <row r="1860" ht="12.75">
      <c r="A1860" s="11"/>
    </row>
    <row r="1861" ht="12.75">
      <c r="A1861" s="11"/>
    </row>
    <row r="1862" ht="12.75">
      <c r="A1862" s="11"/>
    </row>
    <row r="1863" ht="12.75">
      <c r="A1863" s="11"/>
    </row>
    <row r="1864" ht="12.75">
      <c r="A1864" s="11"/>
    </row>
    <row r="1865" ht="12.75">
      <c r="A1865" s="11"/>
    </row>
    <row r="1866" ht="12.75">
      <c r="A1866" s="11"/>
    </row>
    <row r="1867" ht="12.75">
      <c r="A1867" s="11"/>
    </row>
    <row r="1868" ht="12.75">
      <c r="A1868" s="11"/>
    </row>
    <row r="1869" ht="12.75">
      <c r="A1869" s="11"/>
    </row>
    <row r="1870" ht="12.75">
      <c r="A1870" s="11"/>
    </row>
    <row r="1871" ht="12.75">
      <c r="A1871" s="11"/>
    </row>
    <row r="1872" ht="12.75">
      <c r="A1872" s="11"/>
    </row>
    <row r="1873" ht="12.75">
      <c r="A1873" s="11"/>
    </row>
    <row r="1874" ht="12.75">
      <c r="A1874" s="11"/>
    </row>
    <row r="1875" ht="12.75">
      <c r="A1875" s="11"/>
    </row>
    <row r="1876" ht="12.75">
      <c r="A1876" s="11"/>
    </row>
    <row r="1877" ht="12.75">
      <c r="A1877" s="11"/>
    </row>
    <row r="1878" ht="12.75">
      <c r="A1878" s="11"/>
    </row>
    <row r="1879" ht="12.75">
      <c r="A1879" s="11"/>
    </row>
    <row r="1880" ht="12.75">
      <c r="A1880" s="11"/>
    </row>
    <row r="1881" ht="12.75">
      <c r="A1881" s="11"/>
    </row>
    <row r="1882" ht="12.75">
      <c r="A1882" s="11"/>
    </row>
    <row r="1883" ht="12.75">
      <c r="A1883" s="11"/>
    </row>
    <row r="1884" ht="12.75">
      <c r="A1884" s="11"/>
    </row>
    <row r="1885" ht="12.75">
      <c r="A1885" s="11"/>
    </row>
    <row r="1886" ht="12.75">
      <c r="A1886" s="11"/>
    </row>
    <row r="1887" ht="12.75">
      <c r="A1887" s="11"/>
    </row>
    <row r="1888" ht="12.75">
      <c r="A1888" s="11"/>
    </row>
    <row r="1889" ht="12.75">
      <c r="A1889" s="11"/>
    </row>
    <row r="1890" ht="12.75">
      <c r="A1890" s="11"/>
    </row>
    <row r="1891" ht="12.75">
      <c r="A1891" s="11"/>
    </row>
    <row r="1892" ht="12.75">
      <c r="A1892" s="11"/>
    </row>
    <row r="1893" ht="12.75">
      <c r="A1893" s="11"/>
    </row>
    <row r="1894" ht="12.75">
      <c r="A1894" s="11"/>
    </row>
    <row r="1895" ht="12.75">
      <c r="A1895" s="11"/>
    </row>
    <row r="1896" ht="12.75">
      <c r="A1896" s="11"/>
    </row>
    <row r="1897" ht="12.75">
      <c r="A1897" s="11"/>
    </row>
    <row r="1898" ht="12.75">
      <c r="A1898" s="11"/>
    </row>
    <row r="1899" ht="12.75">
      <c r="A1899" s="11"/>
    </row>
    <row r="1900" ht="12.75">
      <c r="A1900" s="11"/>
    </row>
    <row r="1901" ht="12.75">
      <c r="A1901" s="11"/>
    </row>
    <row r="1902" ht="12.75">
      <c r="A1902" s="11"/>
    </row>
    <row r="1903" ht="12.75">
      <c r="A1903" s="11"/>
    </row>
    <row r="1904" ht="12.75">
      <c r="A1904" s="11"/>
    </row>
    <row r="1905" ht="12.75">
      <c r="A1905" s="11"/>
    </row>
    <row r="1906" ht="12.75">
      <c r="A1906" s="11"/>
    </row>
    <row r="1907" ht="12.75">
      <c r="A1907" s="11"/>
    </row>
    <row r="1908" ht="12.75">
      <c r="A1908" s="11"/>
    </row>
    <row r="1909" ht="12.75">
      <c r="A1909" s="11"/>
    </row>
    <row r="1910" ht="12.75">
      <c r="A1910" s="11"/>
    </row>
    <row r="1911" ht="12.75">
      <c r="A1911" s="11"/>
    </row>
    <row r="1912" ht="12.75">
      <c r="A1912" s="11"/>
    </row>
    <row r="1913" ht="12.75">
      <c r="A1913" s="11"/>
    </row>
    <row r="1914" ht="12.75">
      <c r="A1914" s="11"/>
    </row>
    <row r="1915" ht="12.75">
      <c r="A1915" s="11"/>
    </row>
    <row r="1916" ht="12.75">
      <c r="A1916" s="11"/>
    </row>
    <row r="1917" ht="12.75">
      <c r="A1917" s="11"/>
    </row>
    <row r="1918" ht="12.75">
      <c r="A1918" s="11"/>
    </row>
    <row r="1919" ht="12.75">
      <c r="A1919" s="11"/>
    </row>
    <row r="1920" ht="12.75">
      <c r="A1920" s="11"/>
    </row>
    <row r="1921" ht="12.75">
      <c r="A1921" s="11"/>
    </row>
    <row r="1922" ht="12.75">
      <c r="A1922" s="11"/>
    </row>
    <row r="1923" ht="12.75">
      <c r="A1923" s="11"/>
    </row>
    <row r="1924" ht="12.75">
      <c r="A1924" s="11"/>
    </row>
    <row r="1925" ht="12.75">
      <c r="A1925" s="11"/>
    </row>
    <row r="1926" ht="12.75">
      <c r="A1926" s="11"/>
    </row>
    <row r="1927" ht="12.75">
      <c r="A1927" s="11"/>
    </row>
    <row r="1928" ht="12.75">
      <c r="A1928" s="11"/>
    </row>
    <row r="1929" ht="12.75">
      <c r="A1929" s="11"/>
    </row>
    <row r="1930" ht="12.75">
      <c r="A1930" s="11"/>
    </row>
    <row r="1931" ht="12.75">
      <c r="A1931" s="11"/>
    </row>
    <row r="1932" ht="12.75">
      <c r="A1932" s="11"/>
    </row>
    <row r="1933" ht="12.75">
      <c r="A1933" s="11"/>
    </row>
    <row r="1934" ht="12.75">
      <c r="A1934" s="11"/>
    </row>
    <row r="1935" ht="12.75">
      <c r="A1935" s="11"/>
    </row>
    <row r="1936" ht="12.75">
      <c r="A1936" s="11"/>
    </row>
    <row r="1937" ht="12.75">
      <c r="A1937" s="11"/>
    </row>
    <row r="1938" ht="12.75">
      <c r="A1938" s="11"/>
    </row>
    <row r="1939" ht="12.75">
      <c r="A1939" s="11"/>
    </row>
    <row r="1940" ht="12.75">
      <c r="A1940" s="11"/>
    </row>
    <row r="1941" ht="12.75">
      <c r="A1941" s="11"/>
    </row>
    <row r="1942" ht="12.75">
      <c r="A1942" s="11"/>
    </row>
    <row r="1943" ht="12.75">
      <c r="A1943" s="11"/>
    </row>
    <row r="1944" ht="12.75">
      <c r="A1944" s="11"/>
    </row>
    <row r="1945" ht="12.75">
      <c r="A1945" s="11"/>
    </row>
    <row r="1946" ht="12.75">
      <c r="A1946" s="11"/>
    </row>
    <row r="1947" ht="12.75">
      <c r="A1947" s="11"/>
    </row>
    <row r="1948" ht="12.75">
      <c r="A1948" s="11"/>
    </row>
    <row r="1949" ht="12.75">
      <c r="A1949" s="11"/>
    </row>
    <row r="1950" ht="12.75">
      <c r="A1950" s="11"/>
    </row>
    <row r="1951" ht="12.75">
      <c r="A1951" s="11"/>
    </row>
    <row r="1952" ht="12.75">
      <c r="A1952" s="11"/>
    </row>
    <row r="1953" ht="12.75">
      <c r="A1953" s="11"/>
    </row>
    <row r="1954" ht="12.75">
      <c r="A1954" s="11"/>
    </row>
    <row r="1955" ht="12.75">
      <c r="A1955" s="11"/>
    </row>
    <row r="1956" ht="12.75">
      <c r="A1956" s="11"/>
    </row>
    <row r="1957" ht="12.75">
      <c r="A1957" s="11"/>
    </row>
    <row r="1958" ht="12.75">
      <c r="A1958" s="11"/>
    </row>
    <row r="1959" ht="12.75">
      <c r="A1959" s="11"/>
    </row>
    <row r="1960" ht="12.75">
      <c r="A1960" s="11"/>
    </row>
    <row r="1961" ht="12.75">
      <c r="A1961" s="11"/>
    </row>
    <row r="1962" ht="12.75">
      <c r="A1962" s="11"/>
    </row>
    <row r="1963" ht="12.75">
      <c r="A1963" s="11"/>
    </row>
    <row r="1964" ht="12.75">
      <c r="A1964" s="11"/>
    </row>
    <row r="1965" ht="12.75">
      <c r="A1965" s="11"/>
    </row>
    <row r="1966" ht="12.75">
      <c r="A1966" s="11"/>
    </row>
    <row r="1967" ht="12.75">
      <c r="A1967" s="11"/>
    </row>
    <row r="1968" ht="12.75">
      <c r="A1968" s="11"/>
    </row>
    <row r="1969" ht="12.75">
      <c r="A1969" s="11"/>
    </row>
    <row r="1970" ht="12.75">
      <c r="A1970" s="11"/>
    </row>
    <row r="1971" ht="12.75">
      <c r="A1971" s="11"/>
    </row>
    <row r="1972" ht="12.75">
      <c r="A1972" s="11"/>
    </row>
    <row r="1973" ht="12.75">
      <c r="A1973" s="11"/>
    </row>
    <row r="1974" ht="12.75">
      <c r="A1974" s="11"/>
    </row>
    <row r="1975" ht="12.75">
      <c r="A1975" s="11"/>
    </row>
    <row r="1976" ht="12.75">
      <c r="A1976" s="11"/>
    </row>
    <row r="1977" ht="12.75">
      <c r="A1977" s="11"/>
    </row>
    <row r="1978" ht="12.75">
      <c r="A1978" s="11"/>
    </row>
    <row r="1979" ht="12.75">
      <c r="A1979" s="11"/>
    </row>
    <row r="1980" ht="12.75">
      <c r="A1980" s="11"/>
    </row>
    <row r="1981" ht="12.75">
      <c r="A1981" s="11"/>
    </row>
    <row r="1982" ht="12.75">
      <c r="A1982" s="11"/>
    </row>
    <row r="1983" ht="12.75">
      <c r="A1983" s="11"/>
    </row>
    <row r="1984" ht="12.75">
      <c r="A1984" s="11"/>
    </row>
    <row r="1985" ht="12.75">
      <c r="A1985" s="11"/>
    </row>
    <row r="1986" ht="12.75">
      <c r="A1986" s="11"/>
    </row>
    <row r="1987" ht="12.75">
      <c r="A1987" s="11"/>
    </row>
    <row r="1988" ht="12.75">
      <c r="A1988" s="11"/>
    </row>
    <row r="1989" ht="12.75">
      <c r="A1989" s="11"/>
    </row>
    <row r="1990" ht="12.75">
      <c r="A1990" s="11"/>
    </row>
    <row r="1991" ht="12.75">
      <c r="A1991" s="11"/>
    </row>
    <row r="1992" ht="12.75">
      <c r="A1992" s="11"/>
    </row>
    <row r="1993" ht="12.75">
      <c r="A1993" s="11"/>
    </row>
    <row r="1994" ht="12.75">
      <c r="A1994" s="11"/>
    </row>
    <row r="1995" ht="12.75">
      <c r="A1995" s="11"/>
    </row>
    <row r="1996" ht="12.75">
      <c r="A1996" s="11"/>
    </row>
    <row r="1997" ht="12.75">
      <c r="A1997" s="11"/>
    </row>
    <row r="1998" ht="12.75">
      <c r="A1998" s="11"/>
    </row>
    <row r="1999" ht="12.75">
      <c r="A1999" s="11"/>
    </row>
    <row r="2000" ht="12.75">
      <c r="A2000" s="11"/>
    </row>
    <row r="2001" ht="12.75">
      <c r="A2001" s="11"/>
    </row>
    <row r="2002" ht="12.75">
      <c r="A2002" s="11"/>
    </row>
    <row r="2003" ht="12.75">
      <c r="A2003" s="11"/>
    </row>
    <row r="2004" ht="12.75">
      <c r="A2004" s="11"/>
    </row>
    <row r="2005" ht="12.75">
      <c r="A2005" s="11"/>
    </row>
    <row r="2006" ht="12.75">
      <c r="A2006" s="11"/>
    </row>
    <row r="2007" ht="12.75">
      <c r="A2007" s="11"/>
    </row>
    <row r="2008" ht="12.75">
      <c r="A2008" s="11"/>
    </row>
    <row r="2009" ht="12.75">
      <c r="A2009" s="11"/>
    </row>
    <row r="2010" ht="12.75">
      <c r="A2010" s="11"/>
    </row>
    <row r="2011" ht="12.75">
      <c r="A2011" s="11"/>
    </row>
    <row r="2012" ht="12.75">
      <c r="A2012" s="11"/>
    </row>
    <row r="2013" ht="12.75">
      <c r="A2013" s="11"/>
    </row>
    <row r="2014" ht="12.75">
      <c r="A2014" s="11"/>
    </row>
    <row r="2015" ht="12.75">
      <c r="A2015" s="11"/>
    </row>
    <row r="2016" ht="12.75">
      <c r="A2016" s="11"/>
    </row>
    <row r="2017" ht="12.75">
      <c r="A2017" s="11"/>
    </row>
    <row r="2018" ht="12.75">
      <c r="A2018" s="11"/>
    </row>
    <row r="2019" ht="12.75">
      <c r="A2019" s="11"/>
    </row>
    <row r="2020" ht="12.75">
      <c r="A2020" s="11"/>
    </row>
    <row r="2021" ht="12.75">
      <c r="A2021" s="11"/>
    </row>
    <row r="2022" ht="12.75">
      <c r="A2022" s="11"/>
    </row>
    <row r="2023" ht="12.75">
      <c r="A2023" s="11"/>
    </row>
    <row r="2024" ht="12.75">
      <c r="A2024" s="11"/>
    </row>
    <row r="2025" ht="12.75">
      <c r="A2025" s="11"/>
    </row>
    <row r="2026" ht="12.75">
      <c r="A2026" s="11"/>
    </row>
    <row r="2027" ht="12.75">
      <c r="A2027" s="11"/>
    </row>
    <row r="2028" ht="12.75">
      <c r="A2028" s="11"/>
    </row>
    <row r="2029" ht="12.75">
      <c r="A2029" s="11"/>
    </row>
    <row r="2030" ht="12.75">
      <c r="A2030" s="11"/>
    </row>
    <row r="2031" ht="12.75">
      <c r="A2031" s="11"/>
    </row>
    <row r="2032" ht="12.75">
      <c r="A2032" s="11"/>
    </row>
    <row r="2033" ht="12.75">
      <c r="A2033" s="11"/>
    </row>
    <row r="2034" ht="12.75">
      <c r="A2034" s="11"/>
    </row>
    <row r="2035" ht="12.75">
      <c r="A2035" s="11"/>
    </row>
    <row r="2036" ht="12.75">
      <c r="A2036" s="11"/>
    </row>
    <row r="2037" ht="12.75">
      <c r="A2037" s="11"/>
    </row>
    <row r="2038" ht="12.75">
      <c r="A2038" s="11"/>
    </row>
    <row r="2039" ht="12.75">
      <c r="A2039" s="11"/>
    </row>
    <row r="2040" ht="12.75">
      <c r="A2040" s="11"/>
    </row>
    <row r="2041" ht="12.75">
      <c r="A2041" s="11"/>
    </row>
    <row r="2042" ht="12.75">
      <c r="A2042" s="11"/>
    </row>
    <row r="2043" ht="12.75">
      <c r="A2043" s="11"/>
    </row>
    <row r="2044" ht="12.75">
      <c r="A2044" s="11"/>
    </row>
    <row r="2045" ht="12.75">
      <c r="A2045" s="11"/>
    </row>
    <row r="2046" ht="12.75">
      <c r="A2046" s="11"/>
    </row>
    <row r="2047" ht="12.75">
      <c r="A2047" s="11"/>
    </row>
    <row r="2048" ht="12.75">
      <c r="A2048" s="11"/>
    </row>
    <row r="2049" ht="12.75">
      <c r="A2049" s="11"/>
    </row>
    <row r="2050" ht="12.75">
      <c r="A2050" s="11"/>
    </row>
    <row r="2051" ht="12.75">
      <c r="A2051" s="11"/>
    </row>
    <row r="2052" ht="12.75">
      <c r="A2052" s="11"/>
    </row>
    <row r="2053" ht="12.75">
      <c r="A2053" s="11"/>
    </row>
    <row r="2054" ht="12.75">
      <c r="A2054" s="11"/>
    </row>
    <row r="2055" ht="12.75">
      <c r="A2055" s="11"/>
    </row>
    <row r="2056" ht="12.75">
      <c r="A2056" s="11"/>
    </row>
    <row r="2057" ht="12.75">
      <c r="A2057" s="11"/>
    </row>
    <row r="2058" ht="12.75">
      <c r="A2058" s="11"/>
    </row>
    <row r="2059" ht="12.75">
      <c r="A2059" s="11"/>
    </row>
    <row r="2060" ht="12.75">
      <c r="A2060" s="11"/>
    </row>
    <row r="2061" ht="12.75">
      <c r="A2061" s="11"/>
    </row>
    <row r="2062" ht="12.75">
      <c r="A2062" s="11"/>
    </row>
    <row r="2063" ht="12.75">
      <c r="A2063" s="11"/>
    </row>
    <row r="2064" ht="12.75">
      <c r="A2064" s="11"/>
    </row>
    <row r="2065" ht="12.75">
      <c r="A2065" s="11"/>
    </row>
    <row r="2066" ht="12.75">
      <c r="A2066" s="11"/>
    </row>
    <row r="2067" ht="12.75">
      <c r="A2067" s="11"/>
    </row>
    <row r="2068" ht="12.75">
      <c r="A2068" s="11"/>
    </row>
    <row r="2069" ht="12.75">
      <c r="A2069" s="11"/>
    </row>
    <row r="2070" ht="12.75">
      <c r="A2070" s="11"/>
    </row>
    <row r="2071" ht="12.75">
      <c r="A2071" s="11"/>
    </row>
    <row r="2072" ht="12.75">
      <c r="A2072" s="11"/>
    </row>
    <row r="2073" ht="12.75">
      <c r="A2073" s="11"/>
    </row>
    <row r="2074" ht="12.75">
      <c r="A2074" s="11"/>
    </row>
    <row r="2075" ht="12.75">
      <c r="A2075" s="11"/>
    </row>
    <row r="2076" ht="12.75">
      <c r="A2076" s="11"/>
    </row>
    <row r="2077" ht="12.75">
      <c r="A2077" s="11"/>
    </row>
    <row r="2078" ht="12.75">
      <c r="A2078" s="11"/>
    </row>
    <row r="2079" ht="12.75">
      <c r="A2079" s="11"/>
    </row>
    <row r="2080" ht="12.75">
      <c r="A2080" s="11"/>
    </row>
    <row r="2081" ht="12.75">
      <c r="A2081" s="11"/>
    </row>
    <row r="2082" ht="12.75">
      <c r="A2082" s="11"/>
    </row>
    <row r="2083" ht="12.75">
      <c r="A2083" s="11"/>
    </row>
    <row r="2084" ht="12.75">
      <c r="A2084" s="11"/>
    </row>
    <row r="2085" ht="12.75">
      <c r="A2085" s="11"/>
    </row>
    <row r="2086" ht="12.75">
      <c r="A2086" s="11"/>
    </row>
    <row r="2087" ht="12.75">
      <c r="A2087" s="11"/>
    </row>
    <row r="2088" ht="12.75">
      <c r="A2088" s="11"/>
    </row>
    <row r="2089" ht="12.75">
      <c r="A2089" s="11"/>
    </row>
    <row r="2090" ht="12.75">
      <c r="A2090" s="11"/>
    </row>
    <row r="2091" ht="12.75">
      <c r="A2091" s="11"/>
    </row>
    <row r="2092" ht="12.75">
      <c r="A2092" s="11"/>
    </row>
    <row r="2093" ht="12.75">
      <c r="A2093" s="11"/>
    </row>
    <row r="2094" ht="12.75">
      <c r="A2094" s="11"/>
    </row>
    <row r="2095" ht="12.75">
      <c r="A2095" s="11"/>
    </row>
    <row r="2096" ht="12.75">
      <c r="A2096" s="11"/>
    </row>
    <row r="2097" ht="12.75">
      <c r="A2097" s="11"/>
    </row>
    <row r="2098" ht="12.75">
      <c r="A2098" s="11"/>
    </row>
    <row r="2099" ht="12.75">
      <c r="A2099" s="11"/>
    </row>
    <row r="2100" ht="12.75">
      <c r="A2100" s="11"/>
    </row>
    <row r="2101" ht="12.75">
      <c r="A2101" s="11"/>
    </row>
    <row r="2102" ht="12.75">
      <c r="A2102" s="11"/>
    </row>
    <row r="2103" ht="12.75">
      <c r="A2103" s="11"/>
    </row>
    <row r="2104" ht="12.75">
      <c r="A2104" s="11"/>
    </row>
    <row r="2105" ht="12.75">
      <c r="A2105" s="11"/>
    </row>
    <row r="2106" ht="12.75">
      <c r="A2106" s="11"/>
    </row>
    <row r="2107" ht="12.75">
      <c r="A2107" s="11"/>
    </row>
    <row r="2108" ht="12.75">
      <c r="A2108" s="11"/>
    </row>
    <row r="2109" ht="12.75">
      <c r="A2109" s="11"/>
    </row>
    <row r="2110" ht="12.75">
      <c r="A2110" s="11"/>
    </row>
    <row r="2111" ht="12.75">
      <c r="A2111" s="11"/>
    </row>
    <row r="2112" ht="12.75">
      <c r="A2112" s="11"/>
    </row>
    <row r="2113" ht="12.75">
      <c r="A2113" s="11"/>
    </row>
    <row r="2114" ht="12.75">
      <c r="A2114" s="11"/>
    </row>
    <row r="2115" ht="12.75">
      <c r="A2115" s="11"/>
    </row>
    <row r="2116" ht="12.75">
      <c r="A2116" s="11"/>
    </row>
    <row r="2117" ht="12.75">
      <c r="A2117" s="11"/>
    </row>
    <row r="2118" ht="12.75">
      <c r="A2118" s="11"/>
    </row>
    <row r="2119" ht="12.75">
      <c r="A2119" s="11"/>
    </row>
    <row r="2120" ht="12.75">
      <c r="A2120" s="11"/>
    </row>
    <row r="2121" ht="12.75">
      <c r="A2121" s="11"/>
    </row>
    <row r="2122" ht="12.75">
      <c r="A2122" s="11"/>
    </row>
    <row r="2123" ht="12.75">
      <c r="A2123" s="11"/>
    </row>
    <row r="2124" ht="12.75">
      <c r="A2124" s="11"/>
    </row>
    <row r="2125" ht="12.75">
      <c r="A2125" s="11"/>
    </row>
    <row r="2126" ht="12.75">
      <c r="A2126" s="11"/>
    </row>
    <row r="2127" ht="12.75">
      <c r="A2127" s="11"/>
    </row>
    <row r="2128" ht="12.75">
      <c r="A2128" s="11"/>
    </row>
    <row r="2129" ht="12.75">
      <c r="A2129" s="11"/>
    </row>
    <row r="2130" ht="12.75">
      <c r="A2130" s="11"/>
    </row>
    <row r="2131" ht="12.75">
      <c r="A2131" s="11"/>
    </row>
    <row r="2132" ht="12.75">
      <c r="A2132" s="11"/>
    </row>
    <row r="2133" ht="12.75">
      <c r="A2133" s="11"/>
    </row>
    <row r="2134" ht="12.75">
      <c r="A2134" s="11"/>
    </row>
    <row r="2135" ht="12.75">
      <c r="A2135" s="11"/>
    </row>
    <row r="2136" ht="12.75">
      <c r="A2136" s="11"/>
    </row>
    <row r="2137" ht="12.75">
      <c r="A2137" s="11"/>
    </row>
    <row r="2138" ht="12.75">
      <c r="A2138" s="11"/>
    </row>
    <row r="2139" ht="12.75">
      <c r="A2139" s="11"/>
    </row>
    <row r="2140" ht="12.75">
      <c r="A2140" s="11"/>
    </row>
    <row r="2141" ht="12.75">
      <c r="A2141" s="11"/>
    </row>
    <row r="2142" ht="12.75">
      <c r="A2142" s="11"/>
    </row>
    <row r="2143" ht="12.75">
      <c r="A2143" s="11"/>
    </row>
    <row r="2144" ht="12.75">
      <c r="A2144" s="11"/>
    </row>
    <row r="2145" ht="12.75">
      <c r="A2145" s="11"/>
    </row>
    <row r="2146" ht="12.75">
      <c r="A2146" s="11"/>
    </row>
    <row r="2147" ht="12.75">
      <c r="A2147" s="11"/>
    </row>
    <row r="2148" ht="12.75">
      <c r="A2148" s="11"/>
    </row>
    <row r="2149" ht="12.75">
      <c r="A2149" s="11"/>
    </row>
    <row r="2150" ht="12.75">
      <c r="A2150" s="11"/>
    </row>
    <row r="2151" ht="12.75">
      <c r="A2151" s="11"/>
    </row>
    <row r="2152" ht="12.75">
      <c r="A2152" s="11"/>
    </row>
    <row r="2153" ht="12.75">
      <c r="A2153" s="11"/>
    </row>
    <row r="2154" ht="12.75">
      <c r="A2154" s="11"/>
    </row>
    <row r="2155" ht="12.75">
      <c r="A2155" s="11"/>
    </row>
    <row r="2156" ht="12.75">
      <c r="A2156" s="11"/>
    </row>
    <row r="2157" ht="12.75">
      <c r="A2157" s="11"/>
    </row>
    <row r="2158" ht="12.75">
      <c r="A2158" s="11"/>
    </row>
    <row r="2159" ht="12.75">
      <c r="A2159" s="11"/>
    </row>
    <row r="2160" ht="12.75">
      <c r="A2160" s="11"/>
    </row>
    <row r="2161" ht="12.75">
      <c r="A2161" s="11"/>
    </row>
    <row r="2162" ht="12.75">
      <c r="A2162" s="11"/>
    </row>
    <row r="2163" ht="12.75">
      <c r="A2163" s="11"/>
    </row>
    <row r="2164" ht="12.75">
      <c r="A2164" s="11"/>
    </row>
    <row r="2165" ht="12.75">
      <c r="A2165" s="11"/>
    </row>
    <row r="2166" ht="12.75">
      <c r="A2166" s="11"/>
    </row>
    <row r="2167" ht="12.75">
      <c r="A2167" s="11"/>
    </row>
    <row r="2168" ht="12.75">
      <c r="A2168" s="11"/>
    </row>
    <row r="2169" ht="12.75">
      <c r="A2169" s="11"/>
    </row>
    <row r="2170" ht="12.75">
      <c r="A2170" s="11"/>
    </row>
    <row r="2171" ht="12.75">
      <c r="A2171" s="11"/>
    </row>
    <row r="2172" ht="12.75">
      <c r="A2172" s="11"/>
    </row>
    <row r="2173" ht="12.75">
      <c r="A2173" s="11"/>
    </row>
    <row r="2174" ht="12.75">
      <c r="A2174" s="11"/>
    </row>
    <row r="2175" ht="12.75">
      <c r="A2175" s="11"/>
    </row>
    <row r="2176" ht="12.75">
      <c r="A2176" s="11"/>
    </row>
    <row r="2177" ht="12.75">
      <c r="A2177" s="11"/>
    </row>
    <row r="2178" ht="12.75">
      <c r="A2178" s="11"/>
    </row>
    <row r="2179" ht="12.75">
      <c r="A2179" s="11"/>
    </row>
    <row r="2180" ht="12.75">
      <c r="A2180" s="11"/>
    </row>
    <row r="2181" ht="12.75">
      <c r="A2181" s="11"/>
    </row>
    <row r="2182" ht="12.75">
      <c r="A2182" s="11"/>
    </row>
    <row r="2183" ht="12.75">
      <c r="A2183" s="11"/>
    </row>
    <row r="2184" ht="12.75">
      <c r="A2184" s="11"/>
    </row>
    <row r="2185" ht="12.75">
      <c r="A2185" s="11"/>
    </row>
    <row r="2186" ht="12.75">
      <c r="A2186" s="11"/>
    </row>
    <row r="2187" ht="12.75">
      <c r="A2187" s="11"/>
    </row>
    <row r="2188" ht="12.75">
      <c r="A2188" s="11"/>
    </row>
    <row r="2189" ht="12.75">
      <c r="A2189" s="11"/>
    </row>
    <row r="2190" ht="12.75">
      <c r="A2190" s="11"/>
    </row>
    <row r="2191" ht="12.75">
      <c r="A2191" s="11"/>
    </row>
    <row r="2192" ht="12.75">
      <c r="A2192" s="11"/>
    </row>
    <row r="2193" ht="12.75">
      <c r="A2193" s="11"/>
    </row>
    <row r="2194" ht="12.75">
      <c r="A2194" s="11"/>
    </row>
    <row r="2195" ht="12.75">
      <c r="A2195" s="11"/>
    </row>
    <row r="2196" ht="12.75">
      <c r="A2196" s="11"/>
    </row>
    <row r="2197" ht="12.75">
      <c r="A2197" s="11"/>
    </row>
    <row r="2198" ht="12.75">
      <c r="A2198" s="11"/>
    </row>
    <row r="2199" ht="12.75">
      <c r="A2199" s="11"/>
    </row>
    <row r="2200" ht="12.75">
      <c r="A2200" s="11"/>
    </row>
    <row r="2201" ht="12.75">
      <c r="A2201" s="11"/>
    </row>
    <row r="2202" ht="12.75">
      <c r="A2202" s="11"/>
    </row>
    <row r="2203" ht="12.75">
      <c r="A2203" s="11"/>
    </row>
    <row r="2204" ht="12.75">
      <c r="A2204" s="11"/>
    </row>
    <row r="2205" ht="12.75">
      <c r="A2205" s="11"/>
    </row>
    <row r="2206" ht="12.75">
      <c r="A2206" s="11"/>
    </row>
    <row r="2207" ht="12.75">
      <c r="A2207" s="11"/>
    </row>
    <row r="2208" ht="12.75">
      <c r="A2208" s="11"/>
    </row>
    <row r="2209" ht="12.75">
      <c r="A2209" s="11"/>
    </row>
    <row r="2210" ht="12.75">
      <c r="A2210" s="11"/>
    </row>
    <row r="2211" ht="12.75">
      <c r="A2211" s="11"/>
    </row>
    <row r="2212" ht="12.75">
      <c r="A2212" s="11"/>
    </row>
    <row r="2213" ht="12.75">
      <c r="A2213" s="11"/>
    </row>
    <row r="2214" ht="12.75">
      <c r="A2214" s="11"/>
    </row>
    <row r="2215" ht="12.75">
      <c r="A2215" s="11"/>
    </row>
    <row r="2216" ht="12.75">
      <c r="A2216" s="11"/>
    </row>
    <row r="2217" ht="12.75">
      <c r="A2217" s="11"/>
    </row>
    <row r="2218" ht="12.75">
      <c r="A2218" s="11"/>
    </row>
    <row r="2219" ht="12.75">
      <c r="A2219" s="11"/>
    </row>
    <row r="2220" ht="12.75">
      <c r="A2220" s="11"/>
    </row>
    <row r="2221" ht="12.75">
      <c r="A2221" s="11"/>
    </row>
    <row r="2222" ht="12.75">
      <c r="A2222" s="11"/>
    </row>
    <row r="2223" ht="12.75">
      <c r="A2223" s="11"/>
    </row>
    <row r="2224" ht="12.75">
      <c r="A2224" s="11"/>
    </row>
    <row r="2225" ht="12.75">
      <c r="A2225" s="11"/>
    </row>
    <row r="2226" ht="12.75">
      <c r="A2226" s="11"/>
    </row>
    <row r="2227" ht="12.75">
      <c r="A2227" s="11"/>
    </row>
    <row r="2228" ht="12.75">
      <c r="A2228" s="11"/>
    </row>
    <row r="2229" ht="12.75">
      <c r="A2229" s="11"/>
    </row>
    <row r="2230" ht="12.75">
      <c r="A2230" s="11"/>
    </row>
    <row r="2231" ht="12.75">
      <c r="A2231" s="11"/>
    </row>
    <row r="2232" ht="12.75">
      <c r="A2232" s="11"/>
    </row>
    <row r="2233" ht="12.75">
      <c r="A2233" s="11"/>
    </row>
    <row r="2234" ht="12.75">
      <c r="A2234" s="11"/>
    </row>
    <row r="2235" ht="12.75">
      <c r="A2235" s="11"/>
    </row>
    <row r="2236" ht="12.75">
      <c r="A2236" s="11"/>
    </row>
    <row r="2237" ht="12.75">
      <c r="A2237" s="11"/>
    </row>
    <row r="2238" ht="12.75">
      <c r="A2238" s="11"/>
    </row>
    <row r="2239" ht="12.75">
      <c r="A2239" s="11"/>
    </row>
    <row r="2240" ht="12.75">
      <c r="A2240" s="11"/>
    </row>
    <row r="2241" ht="12.75">
      <c r="A2241" s="11"/>
    </row>
    <row r="2242" ht="12.75">
      <c r="A2242" s="11"/>
    </row>
    <row r="2243" ht="12.75">
      <c r="A2243" s="11"/>
    </row>
    <row r="2244" ht="12.75">
      <c r="A2244" s="11"/>
    </row>
    <row r="2245" ht="12.75">
      <c r="A2245" s="11"/>
    </row>
    <row r="2246" ht="12.75">
      <c r="A2246" s="11"/>
    </row>
    <row r="2247" ht="12.75">
      <c r="A2247" s="11"/>
    </row>
    <row r="2248" ht="12.75">
      <c r="A2248" s="11"/>
    </row>
    <row r="2249" ht="12.75">
      <c r="A2249" s="11"/>
    </row>
    <row r="2250" ht="12.75">
      <c r="A2250" s="11"/>
    </row>
    <row r="2251" ht="12.75">
      <c r="A2251" s="11"/>
    </row>
    <row r="2252" ht="12.75">
      <c r="A2252" s="11"/>
    </row>
    <row r="2253" ht="12.75">
      <c r="A2253" s="11"/>
    </row>
    <row r="2254" ht="12.75">
      <c r="A2254" s="11"/>
    </row>
    <row r="2255" ht="12.75">
      <c r="A2255" s="11"/>
    </row>
    <row r="2256" ht="12.75">
      <c r="A2256" s="11"/>
    </row>
    <row r="2257" ht="12.75">
      <c r="A2257" s="11"/>
    </row>
    <row r="2258" ht="12.75">
      <c r="A2258" s="11"/>
    </row>
    <row r="2259" ht="12.75">
      <c r="A2259" s="11"/>
    </row>
    <row r="2260" ht="12.75">
      <c r="A2260" s="11"/>
    </row>
    <row r="2261" ht="12.75">
      <c r="A2261" s="11"/>
    </row>
    <row r="2262" ht="12.75">
      <c r="A2262" s="11"/>
    </row>
    <row r="2263" ht="12.75">
      <c r="A2263" s="11"/>
    </row>
    <row r="2264" ht="12.75">
      <c r="A2264" s="11"/>
    </row>
    <row r="2265" ht="12.75">
      <c r="A2265" s="11"/>
    </row>
    <row r="2266" ht="12.75">
      <c r="A2266" s="11"/>
    </row>
    <row r="2267" ht="12.75">
      <c r="A2267" s="11"/>
    </row>
    <row r="2268" ht="12.75">
      <c r="A2268" s="11"/>
    </row>
    <row r="2269" ht="12.75">
      <c r="A2269" s="11"/>
    </row>
    <row r="2270" ht="12.75">
      <c r="A2270" s="11"/>
    </row>
    <row r="2271" ht="12.75">
      <c r="A2271" s="11"/>
    </row>
    <row r="2272" ht="12.75">
      <c r="A2272" s="11"/>
    </row>
    <row r="2273" ht="12.75">
      <c r="A2273" s="11"/>
    </row>
    <row r="2274" ht="12.75">
      <c r="A2274" s="11"/>
    </row>
    <row r="2275" ht="12.75">
      <c r="A2275" s="11"/>
    </row>
    <row r="2276" ht="12.75">
      <c r="A2276" s="11"/>
    </row>
    <row r="2277" ht="12.75">
      <c r="A2277" s="11"/>
    </row>
    <row r="2278" ht="12.75">
      <c r="A2278" s="11"/>
    </row>
    <row r="2279" ht="12.75">
      <c r="A2279" s="11"/>
    </row>
    <row r="2280" ht="12.75">
      <c r="A2280" s="11"/>
    </row>
    <row r="2281" ht="12.75">
      <c r="A2281" s="11"/>
    </row>
    <row r="2282" ht="12.75">
      <c r="A2282" s="11"/>
    </row>
    <row r="2283" ht="12.75">
      <c r="A2283" s="11"/>
    </row>
    <row r="2284" ht="12.75">
      <c r="A2284" s="11"/>
    </row>
    <row r="2285" ht="12.75">
      <c r="A2285" s="11"/>
    </row>
    <row r="2286" ht="12.75">
      <c r="A2286" s="11"/>
    </row>
    <row r="2287" ht="12.75">
      <c r="A2287" s="11"/>
    </row>
    <row r="2288" ht="12.75">
      <c r="A2288" s="11"/>
    </row>
    <row r="2289" ht="12.75">
      <c r="A2289" s="11"/>
    </row>
    <row r="2290" ht="12.75">
      <c r="A2290" s="11"/>
    </row>
    <row r="2291" ht="12.75">
      <c r="A2291" s="11"/>
    </row>
    <row r="2292" ht="12.75">
      <c r="A2292" s="11"/>
    </row>
    <row r="2293" ht="12.75">
      <c r="A2293" s="11"/>
    </row>
    <row r="2294" ht="12.75">
      <c r="A2294" s="11"/>
    </row>
    <row r="2295" ht="12.75">
      <c r="A2295" s="11"/>
    </row>
    <row r="2296" ht="12.75">
      <c r="A2296" s="11"/>
    </row>
    <row r="2297" ht="12.75">
      <c r="A2297" s="11"/>
    </row>
    <row r="2298" ht="12.75">
      <c r="A2298" s="11"/>
    </row>
    <row r="2299" ht="12.75">
      <c r="A2299" s="11"/>
    </row>
    <row r="2300" ht="12.75">
      <c r="A2300" s="11"/>
    </row>
    <row r="2301" ht="12.75">
      <c r="A2301" s="11"/>
    </row>
    <row r="2302" ht="12.75">
      <c r="A2302" s="11"/>
    </row>
    <row r="2303" ht="12.75">
      <c r="A2303" s="11"/>
    </row>
    <row r="2304" ht="12.75">
      <c r="A2304" s="11"/>
    </row>
    <row r="2305" ht="12.75">
      <c r="A2305" s="11"/>
    </row>
    <row r="2306" ht="12.75">
      <c r="A2306" s="11"/>
    </row>
    <row r="2307" ht="12.75">
      <c r="A2307" s="11"/>
    </row>
    <row r="2308" ht="12.75">
      <c r="A2308" s="11"/>
    </row>
    <row r="2309" ht="12.75">
      <c r="A2309" s="11"/>
    </row>
    <row r="2310" ht="12.75">
      <c r="A2310" s="11"/>
    </row>
    <row r="2311" ht="12.75">
      <c r="A2311" s="11"/>
    </row>
    <row r="2312" ht="12.75">
      <c r="A2312" s="11"/>
    </row>
    <row r="2313" ht="12.75">
      <c r="A2313" s="11"/>
    </row>
    <row r="2314" ht="12.75">
      <c r="A2314" s="11"/>
    </row>
    <row r="2315" ht="12.75">
      <c r="A2315" s="11"/>
    </row>
    <row r="2316" ht="12.75">
      <c r="A2316" s="11"/>
    </row>
    <row r="2317" ht="12.75">
      <c r="A2317" s="11"/>
    </row>
    <row r="2318" ht="12.75">
      <c r="A2318" s="11"/>
    </row>
    <row r="2319" ht="12.75">
      <c r="A2319" s="11"/>
    </row>
    <row r="2320" ht="12.75">
      <c r="A2320" s="11"/>
    </row>
    <row r="2321" ht="12.75">
      <c r="A2321" s="11"/>
    </row>
    <row r="2322" ht="12.75">
      <c r="A2322" s="11"/>
    </row>
    <row r="2323" ht="12.75">
      <c r="A2323" s="11"/>
    </row>
    <row r="2324" ht="12.75">
      <c r="A2324" s="11"/>
    </row>
    <row r="2325" ht="12.75">
      <c r="A2325" s="11"/>
    </row>
    <row r="2326" ht="12.75">
      <c r="A2326" s="11"/>
    </row>
    <row r="2327" ht="12.75">
      <c r="A2327" s="11"/>
    </row>
    <row r="2328" ht="12.75">
      <c r="A2328" s="11"/>
    </row>
    <row r="2329" ht="12.75">
      <c r="A2329" s="11"/>
    </row>
    <row r="2330" ht="12.75">
      <c r="A2330" s="11"/>
    </row>
    <row r="2331" ht="12.75">
      <c r="A2331" s="11"/>
    </row>
    <row r="2332" ht="12.75">
      <c r="A2332" s="11"/>
    </row>
    <row r="2333" ht="12.75">
      <c r="A2333" s="11"/>
    </row>
    <row r="2334" ht="12.75">
      <c r="A2334" s="11"/>
    </row>
    <row r="2335" ht="12.75">
      <c r="A2335" s="11"/>
    </row>
    <row r="2336" ht="12.75">
      <c r="A2336" s="11"/>
    </row>
    <row r="2337" ht="12.75">
      <c r="A2337" s="11"/>
    </row>
    <row r="2338" ht="12.75">
      <c r="A2338" s="11"/>
    </row>
    <row r="2339" ht="12.75">
      <c r="A2339" s="11"/>
    </row>
    <row r="2340" ht="12.75">
      <c r="A2340" s="11"/>
    </row>
    <row r="2341" ht="12.75">
      <c r="A2341" s="11"/>
    </row>
    <row r="2342" ht="12.75">
      <c r="A2342" s="11"/>
    </row>
    <row r="2343" ht="12.75">
      <c r="A2343" s="11"/>
    </row>
    <row r="2344" ht="12.75">
      <c r="A2344" s="11"/>
    </row>
    <row r="2345" ht="12.75">
      <c r="A2345" s="11"/>
    </row>
    <row r="2346" ht="12.75">
      <c r="A2346" s="11"/>
    </row>
    <row r="2347" ht="12.75">
      <c r="A2347" s="11"/>
    </row>
    <row r="2348" ht="12.75">
      <c r="A2348" s="11"/>
    </row>
    <row r="2349" ht="12.75">
      <c r="A2349" s="11"/>
    </row>
    <row r="2350" ht="12.75">
      <c r="A2350" s="11"/>
    </row>
    <row r="2351" ht="12.75">
      <c r="A2351" s="11"/>
    </row>
    <row r="2352" ht="12.75">
      <c r="A2352" s="11"/>
    </row>
    <row r="2353" ht="12.75">
      <c r="A2353" s="11"/>
    </row>
    <row r="2354" ht="12.75">
      <c r="A2354" s="11"/>
    </row>
    <row r="2355" ht="12.75">
      <c r="A2355" s="11"/>
    </row>
    <row r="2356" ht="12.75">
      <c r="A2356" s="11"/>
    </row>
    <row r="2357" ht="12.75">
      <c r="A2357" s="11"/>
    </row>
    <row r="2358" ht="12.75">
      <c r="A2358" s="11"/>
    </row>
    <row r="2359" ht="12.75">
      <c r="A2359" s="11"/>
    </row>
    <row r="2360" ht="12.75">
      <c r="A2360" s="11"/>
    </row>
    <row r="2361" ht="12.75">
      <c r="A2361" s="11"/>
    </row>
    <row r="2362" ht="12.75">
      <c r="A2362" s="11"/>
    </row>
    <row r="2363" ht="12.75">
      <c r="A2363" s="11"/>
    </row>
    <row r="2364" ht="12.75">
      <c r="A2364" s="11"/>
    </row>
    <row r="2365" ht="12.75">
      <c r="A2365" s="11"/>
    </row>
    <row r="2366" ht="12.75">
      <c r="A2366" s="11"/>
    </row>
    <row r="2367" ht="12.75">
      <c r="A2367" s="11"/>
    </row>
    <row r="2368" ht="12.75">
      <c r="A2368" s="11"/>
    </row>
    <row r="2369" ht="12.75">
      <c r="A2369" s="11"/>
    </row>
    <row r="2370" ht="12.75">
      <c r="A2370" s="11"/>
    </row>
    <row r="2371" ht="12.75">
      <c r="A2371" s="11"/>
    </row>
    <row r="2372" ht="12.75">
      <c r="A2372" s="11"/>
    </row>
    <row r="2373" ht="12.75">
      <c r="A2373" s="11"/>
    </row>
    <row r="2374" ht="12.75">
      <c r="A2374" s="11"/>
    </row>
    <row r="2375" ht="12.75">
      <c r="A2375" s="11"/>
    </row>
    <row r="2376" ht="12.75">
      <c r="A2376" s="11"/>
    </row>
    <row r="2377" ht="12.75">
      <c r="A2377" s="11"/>
    </row>
    <row r="2378" ht="12.75">
      <c r="A2378" s="11"/>
    </row>
    <row r="2379" ht="12.75">
      <c r="A2379" s="11"/>
    </row>
    <row r="2380" ht="12.75">
      <c r="A2380" s="11"/>
    </row>
    <row r="2381" ht="12.75">
      <c r="A2381" s="11"/>
    </row>
    <row r="2382" ht="12.75">
      <c r="A2382" s="11"/>
    </row>
    <row r="2383" ht="12.75">
      <c r="A2383" s="11"/>
    </row>
    <row r="2384" ht="12.75">
      <c r="A2384" s="11"/>
    </row>
    <row r="2385" ht="12.75">
      <c r="A2385" s="11"/>
    </row>
    <row r="2386" ht="12.75">
      <c r="A2386" s="11"/>
    </row>
    <row r="2387" ht="12.75">
      <c r="A2387" s="11"/>
    </row>
    <row r="2388" ht="12.75">
      <c r="A2388" s="11"/>
    </row>
    <row r="2389" ht="12.75">
      <c r="A2389" s="11"/>
    </row>
    <row r="2390" ht="12.75">
      <c r="A2390" s="11"/>
    </row>
    <row r="2391" ht="12.75">
      <c r="A2391" s="11"/>
    </row>
    <row r="2392" ht="12.75">
      <c r="A2392" s="11"/>
    </row>
    <row r="2393" ht="12.75">
      <c r="A2393" s="11"/>
    </row>
    <row r="2394" ht="12.75">
      <c r="A2394" s="11"/>
    </row>
    <row r="2395" ht="12.75">
      <c r="A2395" s="11"/>
    </row>
    <row r="2396" ht="12.75">
      <c r="A2396" s="11"/>
    </row>
    <row r="2397" ht="12.75">
      <c r="A2397" s="11"/>
    </row>
    <row r="2398" ht="12.75">
      <c r="A2398" s="11"/>
    </row>
    <row r="2399" ht="12.75">
      <c r="A2399" s="11"/>
    </row>
    <row r="2400" ht="12.75">
      <c r="A2400" s="11"/>
    </row>
    <row r="2401" ht="12.75">
      <c r="A2401" s="11"/>
    </row>
    <row r="2402" ht="12.75">
      <c r="A2402" s="11"/>
    </row>
    <row r="2403" ht="12.75">
      <c r="A2403" s="11"/>
    </row>
    <row r="2404" ht="12.75">
      <c r="A2404" s="11"/>
    </row>
    <row r="2405" ht="12.75">
      <c r="A2405" s="11"/>
    </row>
    <row r="2406" ht="12.75">
      <c r="A2406" s="11"/>
    </row>
    <row r="2407" ht="12.75">
      <c r="A2407" s="11"/>
    </row>
    <row r="2408" ht="12.75">
      <c r="A2408" s="11"/>
    </row>
    <row r="2409" ht="12.75">
      <c r="A2409" s="11"/>
    </row>
    <row r="2410" ht="12.75">
      <c r="A2410" s="11"/>
    </row>
    <row r="2411" ht="12.75">
      <c r="A2411" s="11"/>
    </row>
    <row r="2412" ht="12.75">
      <c r="A2412" s="11"/>
    </row>
    <row r="2413" ht="12.75">
      <c r="A2413" s="11"/>
    </row>
    <row r="2414" ht="12.75">
      <c r="A2414" s="11"/>
    </row>
    <row r="2415" ht="12.75">
      <c r="A2415" s="11"/>
    </row>
    <row r="2416" ht="12.75">
      <c r="A2416" s="11"/>
    </row>
    <row r="2417" ht="12.75">
      <c r="A2417" s="11"/>
    </row>
    <row r="2418" ht="12.75">
      <c r="A2418" s="11"/>
    </row>
    <row r="2419" ht="12.75">
      <c r="A2419" s="11"/>
    </row>
    <row r="2420" ht="12.75">
      <c r="A2420" s="11"/>
    </row>
    <row r="2421" ht="12.75">
      <c r="A2421" s="11"/>
    </row>
    <row r="2422" ht="12.75">
      <c r="A2422" s="11"/>
    </row>
    <row r="2423" ht="12.75">
      <c r="A2423" s="11"/>
    </row>
    <row r="2424" ht="12.75">
      <c r="A2424" s="11"/>
    </row>
    <row r="2425" ht="12.75">
      <c r="A2425" s="11"/>
    </row>
    <row r="2426" ht="12.75">
      <c r="A2426" s="11"/>
    </row>
    <row r="2427" ht="12.75">
      <c r="A2427" s="11"/>
    </row>
    <row r="2428" ht="12.75">
      <c r="A2428" s="11"/>
    </row>
    <row r="2429" ht="12.75">
      <c r="A2429" s="11"/>
    </row>
    <row r="2430" ht="12.75">
      <c r="A2430" s="11"/>
    </row>
    <row r="2431" ht="12.75">
      <c r="A2431" s="11"/>
    </row>
    <row r="2432" ht="12.75">
      <c r="A2432" s="11"/>
    </row>
    <row r="2433" ht="12.75">
      <c r="A2433" s="11"/>
    </row>
    <row r="2434" ht="12.75">
      <c r="A2434" s="11"/>
    </row>
    <row r="2435" ht="12.75">
      <c r="A2435" s="11"/>
    </row>
    <row r="2436" ht="12.75">
      <c r="A2436" s="11"/>
    </row>
    <row r="2437" ht="12.75">
      <c r="A2437" s="11"/>
    </row>
    <row r="2438" ht="12.75">
      <c r="A2438" s="11"/>
    </row>
    <row r="2439" ht="12.75">
      <c r="A2439" s="11"/>
    </row>
    <row r="2440" ht="12.75">
      <c r="A2440" s="11"/>
    </row>
    <row r="2441" ht="12.75">
      <c r="A2441" s="11"/>
    </row>
    <row r="2442" ht="12.75">
      <c r="A2442" s="11"/>
    </row>
    <row r="2443" ht="12.75">
      <c r="A2443" s="11"/>
    </row>
    <row r="2444" ht="12.75">
      <c r="A2444" s="11"/>
    </row>
    <row r="2445" ht="12.75">
      <c r="A2445" s="11"/>
    </row>
    <row r="2446" ht="12.75">
      <c r="A2446" s="11"/>
    </row>
    <row r="2447" ht="12.75">
      <c r="A2447" s="11"/>
    </row>
    <row r="2448" ht="12.75">
      <c r="A2448" s="11"/>
    </row>
    <row r="2449" ht="12.75">
      <c r="A2449" s="11"/>
    </row>
    <row r="2450" ht="12.75">
      <c r="A2450" s="11"/>
    </row>
    <row r="2451" ht="12.75">
      <c r="A2451" s="11"/>
    </row>
    <row r="2452" ht="12.75">
      <c r="A2452" s="11"/>
    </row>
    <row r="2453" ht="12.75">
      <c r="A2453" s="11"/>
    </row>
    <row r="2454" ht="12.75">
      <c r="A2454" s="11"/>
    </row>
    <row r="2455" ht="12.75">
      <c r="A2455" s="11"/>
    </row>
    <row r="2456" ht="12.75">
      <c r="A2456" s="11"/>
    </row>
    <row r="2457" ht="12.75">
      <c r="A2457" s="11"/>
    </row>
    <row r="2458" ht="12.75">
      <c r="A2458" s="11"/>
    </row>
    <row r="2459" ht="12.75">
      <c r="A2459" s="11"/>
    </row>
    <row r="2460" ht="12.75">
      <c r="A2460" s="11"/>
    </row>
    <row r="2461" ht="12.75">
      <c r="A2461" s="11"/>
    </row>
    <row r="2462" ht="12.75">
      <c r="A2462" s="11"/>
    </row>
    <row r="2463" ht="12.75">
      <c r="A2463" s="11"/>
    </row>
    <row r="2464" ht="12.75">
      <c r="A2464" s="11"/>
    </row>
    <row r="2465" ht="12.75">
      <c r="A2465" s="11"/>
    </row>
    <row r="2466" ht="12.75">
      <c r="A2466" s="11"/>
    </row>
    <row r="2467" ht="12.75">
      <c r="A2467" s="11"/>
    </row>
    <row r="2468" ht="12.75">
      <c r="A2468" s="11"/>
    </row>
    <row r="2469" ht="12.75">
      <c r="A2469" s="11"/>
    </row>
    <row r="2470" ht="12.75">
      <c r="A2470" s="11"/>
    </row>
    <row r="2471" ht="12.75">
      <c r="A2471" s="11"/>
    </row>
    <row r="2472" ht="12.75">
      <c r="A2472" s="11"/>
    </row>
    <row r="2473" ht="12.75">
      <c r="A2473" s="11"/>
    </row>
    <row r="2474" ht="12.75">
      <c r="A2474" s="11"/>
    </row>
    <row r="2475" ht="12.75">
      <c r="A2475" s="11"/>
    </row>
    <row r="2476" ht="12.75">
      <c r="A2476" s="11"/>
    </row>
    <row r="2477" ht="12.75">
      <c r="A2477" s="11"/>
    </row>
    <row r="2478" ht="12.75">
      <c r="A2478" s="11"/>
    </row>
    <row r="2479" ht="12.75">
      <c r="A2479" s="11"/>
    </row>
    <row r="2480" ht="12.75">
      <c r="A2480" s="11"/>
    </row>
    <row r="2481" ht="12.75">
      <c r="A2481" s="11"/>
    </row>
    <row r="2482" ht="12.75">
      <c r="A2482" s="11"/>
    </row>
    <row r="2483" ht="12.75">
      <c r="A2483" s="11"/>
    </row>
    <row r="2484" ht="12.75">
      <c r="A2484" s="11"/>
    </row>
    <row r="2485" ht="12.75">
      <c r="A2485" s="11"/>
    </row>
    <row r="2486" ht="12.75">
      <c r="A2486" s="11"/>
    </row>
    <row r="2487" ht="12.75">
      <c r="A2487" s="11"/>
    </row>
    <row r="2488" ht="12.75">
      <c r="A2488" s="11"/>
    </row>
    <row r="2489" ht="12.75">
      <c r="A2489" s="11"/>
    </row>
    <row r="2490" ht="12.75">
      <c r="A2490" s="11"/>
    </row>
    <row r="2491" ht="12.75">
      <c r="A2491" s="11"/>
    </row>
    <row r="2492" ht="12.75">
      <c r="A2492" s="11"/>
    </row>
    <row r="2493" ht="12.75">
      <c r="A2493" s="11"/>
    </row>
    <row r="2494" ht="12.75">
      <c r="A2494" s="11"/>
    </row>
    <row r="2495" ht="12.75">
      <c r="A2495" s="11"/>
    </row>
    <row r="2496" ht="12.75">
      <c r="A2496" s="11"/>
    </row>
    <row r="2497" ht="12.75">
      <c r="A2497" s="11"/>
    </row>
    <row r="2498" ht="12.75">
      <c r="A2498" s="11"/>
    </row>
    <row r="2499" ht="12.75">
      <c r="A2499" s="11"/>
    </row>
    <row r="2500" ht="12.75">
      <c r="A2500" s="11"/>
    </row>
    <row r="2501" ht="12.75">
      <c r="A2501" s="11"/>
    </row>
    <row r="2502" ht="12.75">
      <c r="A2502" s="11"/>
    </row>
    <row r="2503" ht="12.75">
      <c r="A2503" s="11"/>
    </row>
    <row r="2504" ht="12.75">
      <c r="A2504" s="11"/>
    </row>
    <row r="2505" ht="12.75">
      <c r="A2505" s="11"/>
    </row>
    <row r="2506" ht="12.75">
      <c r="A2506" s="11"/>
    </row>
    <row r="2507" ht="12.75">
      <c r="A2507" s="11"/>
    </row>
    <row r="2508" ht="12.75">
      <c r="A2508" s="11"/>
    </row>
    <row r="2509" ht="12.75">
      <c r="A2509" s="11"/>
    </row>
    <row r="2510" ht="12.75">
      <c r="A2510" s="11"/>
    </row>
    <row r="2511" ht="12.75">
      <c r="A2511" s="11"/>
    </row>
    <row r="2512" ht="12.75">
      <c r="A2512" s="11"/>
    </row>
    <row r="2513" ht="12.75">
      <c r="A2513" s="11"/>
    </row>
    <row r="2514" ht="12.75">
      <c r="A2514" s="11"/>
    </row>
    <row r="2515" ht="12.75">
      <c r="A2515" s="11"/>
    </row>
    <row r="2516" ht="12.75">
      <c r="A2516" s="11"/>
    </row>
    <row r="2517" ht="12.75">
      <c r="A2517" s="11"/>
    </row>
    <row r="2518" ht="12.75">
      <c r="A2518" s="11"/>
    </row>
    <row r="2519" ht="12.75">
      <c r="A2519" s="11"/>
    </row>
    <row r="2520" ht="12.75">
      <c r="A2520" s="11"/>
    </row>
    <row r="2521" ht="12.75">
      <c r="A2521" s="11"/>
    </row>
    <row r="2522" ht="12.75">
      <c r="A2522" s="11"/>
    </row>
    <row r="2523" ht="12.75">
      <c r="A2523" s="11"/>
    </row>
    <row r="2524" ht="12.75">
      <c r="A2524" s="11"/>
    </row>
    <row r="2525" ht="12.75">
      <c r="A2525" s="11"/>
    </row>
    <row r="2526" ht="12.75">
      <c r="A2526" s="11"/>
    </row>
    <row r="2527" ht="12.75">
      <c r="A2527" s="11"/>
    </row>
    <row r="2528" ht="12.75">
      <c r="A2528" s="11"/>
    </row>
    <row r="2529" ht="12.75">
      <c r="A2529" s="11"/>
    </row>
    <row r="2530" ht="12.75">
      <c r="A2530" s="11"/>
    </row>
    <row r="2531" ht="12.75">
      <c r="A2531" s="11"/>
    </row>
    <row r="2532" ht="12.75">
      <c r="A2532" s="11"/>
    </row>
    <row r="2533" ht="12.75">
      <c r="A2533" s="11"/>
    </row>
    <row r="2534" ht="12.75">
      <c r="A2534" s="11"/>
    </row>
    <row r="2535" ht="12.75">
      <c r="A2535" s="11"/>
    </row>
    <row r="2536" ht="12.75">
      <c r="A2536" s="11"/>
    </row>
    <row r="2537" ht="12.75">
      <c r="A2537" s="11"/>
    </row>
    <row r="2538" ht="12.75">
      <c r="A2538" s="11"/>
    </row>
    <row r="2539" ht="12.75">
      <c r="A2539" s="11"/>
    </row>
    <row r="2540" ht="12.75">
      <c r="A2540" s="11"/>
    </row>
    <row r="2541" ht="12.75">
      <c r="A2541" s="11"/>
    </row>
    <row r="2542" ht="12.75">
      <c r="A2542" s="11"/>
    </row>
    <row r="2543" ht="12.75">
      <c r="A2543" s="11"/>
    </row>
    <row r="2544" ht="12.75">
      <c r="A2544" s="11"/>
    </row>
    <row r="2545" ht="12.75">
      <c r="A2545" s="11"/>
    </row>
    <row r="2546" ht="12.75">
      <c r="A2546" s="11"/>
    </row>
    <row r="2547" ht="12.75">
      <c r="A2547" s="11"/>
    </row>
    <row r="2548" ht="12.75">
      <c r="A2548" s="11"/>
    </row>
    <row r="2549" ht="12.75">
      <c r="A2549" s="11"/>
    </row>
    <row r="2550" ht="12.75">
      <c r="A2550" s="11"/>
    </row>
    <row r="2551" ht="12.75">
      <c r="A2551" s="11"/>
    </row>
    <row r="2552" ht="12.75">
      <c r="A2552" s="11"/>
    </row>
    <row r="2553" ht="12.75">
      <c r="A2553" s="11"/>
    </row>
    <row r="2554" ht="12.75">
      <c r="A2554" s="11"/>
    </row>
    <row r="2555" ht="12.75">
      <c r="A2555" s="11"/>
    </row>
    <row r="2556" ht="12.75">
      <c r="A2556" s="11"/>
    </row>
    <row r="2557" ht="12.75">
      <c r="A2557" s="11"/>
    </row>
    <row r="2558" ht="12.75">
      <c r="A2558" s="11"/>
    </row>
    <row r="2559" ht="12.75">
      <c r="A2559" s="11"/>
    </row>
    <row r="2560" ht="12.75">
      <c r="A2560" s="11"/>
    </row>
    <row r="2561" ht="12.75">
      <c r="A2561" s="11"/>
    </row>
    <row r="2562" ht="12.75">
      <c r="A2562" s="11"/>
    </row>
    <row r="2563" ht="12.75">
      <c r="A2563" s="11"/>
    </row>
    <row r="2564" ht="12.75">
      <c r="A2564" s="11"/>
    </row>
    <row r="2565" ht="12.75">
      <c r="A2565" s="11"/>
    </row>
    <row r="2566" ht="12.75">
      <c r="A2566" s="11"/>
    </row>
    <row r="2567" ht="12.75">
      <c r="A2567" s="11"/>
    </row>
    <row r="2568" ht="12.75">
      <c r="A2568" s="11"/>
    </row>
    <row r="2569" ht="12.75">
      <c r="A2569" s="11"/>
    </row>
    <row r="2570" ht="12.75">
      <c r="A2570" s="11"/>
    </row>
    <row r="2571" ht="12.75">
      <c r="A2571" s="11"/>
    </row>
    <row r="2572" ht="12.75">
      <c r="A2572" s="11"/>
    </row>
    <row r="2573" ht="12.75">
      <c r="A2573" s="11"/>
    </row>
    <row r="2574" ht="12.75">
      <c r="A2574" s="11"/>
    </row>
    <row r="2575" ht="12.75">
      <c r="A2575" s="11"/>
    </row>
    <row r="2576" ht="12.75">
      <c r="A2576" s="11"/>
    </row>
    <row r="2577" ht="12.75">
      <c r="A2577" s="11"/>
    </row>
    <row r="2578" ht="12.75">
      <c r="A2578" s="11"/>
    </row>
    <row r="2579" ht="12.75">
      <c r="A2579" s="11"/>
    </row>
    <row r="2580" ht="12.75">
      <c r="A2580" s="11"/>
    </row>
    <row r="2581" ht="12.75">
      <c r="A2581" s="11"/>
    </row>
    <row r="2582" ht="12.75">
      <c r="A2582" s="11"/>
    </row>
    <row r="2583" ht="12.75">
      <c r="A2583" s="11"/>
    </row>
    <row r="2584" ht="12.75">
      <c r="A2584" s="11"/>
    </row>
    <row r="2585" ht="12.75">
      <c r="A2585" s="11"/>
    </row>
    <row r="2586" ht="12.75">
      <c r="A2586" s="11"/>
    </row>
    <row r="2587" ht="12.75">
      <c r="A2587" s="11"/>
    </row>
    <row r="2588" ht="12.75">
      <c r="A2588" s="11"/>
    </row>
    <row r="2589" ht="12.75">
      <c r="A2589" s="11"/>
    </row>
    <row r="2590" ht="12.75">
      <c r="A2590" s="11"/>
    </row>
    <row r="2591" ht="12.75">
      <c r="A2591" s="11"/>
    </row>
    <row r="2592" ht="12.75">
      <c r="A2592" s="11"/>
    </row>
    <row r="2593" ht="12.75">
      <c r="A2593" s="11"/>
    </row>
    <row r="2594" ht="12.75">
      <c r="A2594" s="11"/>
    </row>
    <row r="2595" ht="12.75">
      <c r="A2595" s="11"/>
    </row>
    <row r="2596" ht="12.75">
      <c r="A2596" s="11"/>
    </row>
    <row r="2597" ht="12.75">
      <c r="A2597" s="11"/>
    </row>
    <row r="2598" ht="12.75">
      <c r="A2598" s="11"/>
    </row>
    <row r="2599" ht="12.75">
      <c r="A2599" s="11"/>
    </row>
    <row r="2600" ht="12.75">
      <c r="A2600" s="11"/>
    </row>
    <row r="2601" ht="12.75">
      <c r="A2601" s="11"/>
    </row>
    <row r="2602" ht="12.75">
      <c r="A2602" s="11"/>
    </row>
    <row r="2603" ht="12.75">
      <c r="A2603" s="11"/>
    </row>
    <row r="2604" ht="12.75">
      <c r="A2604" s="11"/>
    </row>
    <row r="2605" ht="12.75">
      <c r="A2605" s="11"/>
    </row>
    <row r="2606" ht="12.75">
      <c r="A2606" s="11"/>
    </row>
    <row r="2607" ht="12.75">
      <c r="A2607" s="11"/>
    </row>
    <row r="2608" ht="12.75">
      <c r="A2608" s="11"/>
    </row>
    <row r="2609" ht="12.75">
      <c r="A2609" s="11"/>
    </row>
    <row r="2610" ht="12.75">
      <c r="A2610" s="11"/>
    </row>
    <row r="2611" ht="12.75">
      <c r="A2611" s="11"/>
    </row>
    <row r="2612" ht="12.75">
      <c r="A2612" s="11"/>
    </row>
    <row r="2613" ht="12.75">
      <c r="A2613" s="11"/>
    </row>
    <row r="2614" ht="12.75">
      <c r="A2614" s="11"/>
    </row>
    <row r="2615" ht="12.75">
      <c r="A2615" s="11"/>
    </row>
    <row r="2616" ht="12.75">
      <c r="A2616" s="11"/>
    </row>
    <row r="2617" ht="12.75">
      <c r="A2617" s="11"/>
    </row>
    <row r="2618" ht="12.75">
      <c r="A2618" s="11"/>
    </row>
    <row r="2619" ht="12.75">
      <c r="A2619" s="11"/>
    </row>
    <row r="2620" ht="12.75">
      <c r="A2620" s="11"/>
    </row>
    <row r="2621" ht="12.75">
      <c r="A2621" s="11"/>
    </row>
    <row r="2622" ht="12.75">
      <c r="A2622" s="11"/>
    </row>
    <row r="2623" ht="12.75">
      <c r="A2623" s="11"/>
    </row>
    <row r="2624" ht="12.75">
      <c r="A2624" s="11"/>
    </row>
    <row r="2625" ht="12.75">
      <c r="A2625" s="11"/>
    </row>
    <row r="2626" ht="12.75">
      <c r="A2626" s="11"/>
    </row>
    <row r="2627" ht="12.75">
      <c r="A2627" s="11"/>
    </row>
    <row r="2628" ht="12.75">
      <c r="A2628" s="11"/>
    </row>
    <row r="2629" ht="12.75">
      <c r="A2629" s="11"/>
    </row>
    <row r="2630" ht="12.75">
      <c r="A2630" s="11"/>
    </row>
    <row r="2631" ht="12.75">
      <c r="A2631" s="11"/>
    </row>
    <row r="2632" ht="12.75">
      <c r="A2632" s="11"/>
    </row>
    <row r="2633" ht="12.75">
      <c r="A2633" s="11"/>
    </row>
    <row r="2634" ht="12.75">
      <c r="A2634" s="11"/>
    </row>
    <row r="2635" ht="12.75">
      <c r="A2635" s="11"/>
    </row>
    <row r="2636" ht="12.75">
      <c r="A2636" s="11"/>
    </row>
    <row r="2637" ht="12.75">
      <c r="A2637" s="11"/>
    </row>
    <row r="2638" ht="12.75">
      <c r="A2638" s="11"/>
    </row>
    <row r="2639" ht="12.75">
      <c r="A2639" s="11"/>
    </row>
    <row r="2640" ht="12.75">
      <c r="A2640" s="11"/>
    </row>
    <row r="2641" ht="12.75">
      <c r="A2641" s="11"/>
    </row>
    <row r="2642" ht="12.75">
      <c r="A2642" s="11"/>
    </row>
    <row r="2643" ht="12.75">
      <c r="A2643" s="11"/>
    </row>
    <row r="2644" ht="12.75">
      <c r="A2644" s="11"/>
    </row>
    <row r="2645" ht="12.75">
      <c r="A2645" s="11"/>
    </row>
    <row r="2646" ht="12.75">
      <c r="A2646" s="11"/>
    </row>
    <row r="2647" ht="12.75">
      <c r="A2647" s="11"/>
    </row>
    <row r="2648" ht="12.75">
      <c r="A2648" s="11"/>
    </row>
    <row r="2649" ht="12.75">
      <c r="A2649" s="11"/>
    </row>
    <row r="2650" ht="12.75">
      <c r="A2650" s="11"/>
    </row>
    <row r="2651" ht="12.75">
      <c r="A2651" s="11"/>
    </row>
    <row r="2652" ht="12.75">
      <c r="A2652" s="11"/>
    </row>
    <row r="2653" ht="12.75">
      <c r="A2653" s="11"/>
    </row>
    <row r="2654" ht="12.75">
      <c r="A2654" s="11"/>
    </row>
    <row r="2655" ht="12.75">
      <c r="A2655" s="11"/>
    </row>
    <row r="2656" ht="12.75">
      <c r="A2656" s="11"/>
    </row>
    <row r="2657" ht="12.75">
      <c r="A2657" s="11"/>
    </row>
    <row r="2658" ht="12.75">
      <c r="A2658" s="11"/>
    </row>
    <row r="2659" ht="12.75">
      <c r="A2659" s="11"/>
    </row>
    <row r="2660" ht="12.75">
      <c r="A2660" s="11"/>
    </row>
    <row r="2661" ht="12.75">
      <c r="A2661" s="11"/>
    </row>
    <row r="2662" ht="12.75">
      <c r="A2662" s="11"/>
    </row>
    <row r="2663" ht="12.75">
      <c r="A2663" s="11"/>
    </row>
    <row r="2664" ht="12.75">
      <c r="A2664" s="11"/>
    </row>
    <row r="2665" ht="12.75">
      <c r="A2665" s="11"/>
    </row>
    <row r="2666" ht="12.75">
      <c r="A2666" s="11"/>
    </row>
    <row r="2667" ht="12.75">
      <c r="A2667" s="11"/>
    </row>
    <row r="2668" ht="12.75">
      <c r="A2668" s="11"/>
    </row>
    <row r="2669" ht="12.75">
      <c r="A2669" s="11"/>
    </row>
    <row r="2670" ht="12.75">
      <c r="A2670" s="11"/>
    </row>
    <row r="2671" ht="12.75">
      <c r="A2671" s="11"/>
    </row>
    <row r="2672" ht="12.75">
      <c r="A2672" s="11"/>
    </row>
    <row r="2673" ht="12.75">
      <c r="A2673" s="11"/>
    </row>
    <row r="2674" ht="12.75">
      <c r="A2674" s="11"/>
    </row>
    <row r="2675" ht="12.75">
      <c r="A2675" s="11"/>
    </row>
    <row r="2676" ht="12.75">
      <c r="A2676" s="11"/>
    </row>
    <row r="2677" ht="12.75">
      <c r="A2677" s="11"/>
    </row>
    <row r="2678" ht="12.75">
      <c r="A2678" s="11"/>
    </row>
    <row r="2679" ht="12.75">
      <c r="A2679" s="11"/>
    </row>
    <row r="2680" ht="12.75">
      <c r="A2680" s="11"/>
    </row>
    <row r="2681" ht="12.75">
      <c r="A2681" s="11"/>
    </row>
    <row r="2682" ht="12.75">
      <c r="A2682" s="11"/>
    </row>
    <row r="2683" ht="12.75">
      <c r="A2683" s="11"/>
    </row>
    <row r="2684" ht="12.75">
      <c r="A2684" s="11"/>
    </row>
    <row r="2685" ht="12.75">
      <c r="A2685" s="11"/>
    </row>
    <row r="2686" ht="12.75">
      <c r="A2686" s="11"/>
    </row>
    <row r="2687" ht="12.75">
      <c r="A2687" s="11"/>
    </row>
    <row r="2688" ht="12.75">
      <c r="A2688" s="11"/>
    </row>
    <row r="2689" ht="12.75">
      <c r="A2689" s="11"/>
    </row>
    <row r="2690" ht="12.75">
      <c r="A2690" s="11"/>
    </row>
    <row r="2691" ht="12.75">
      <c r="A2691" s="11"/>
    </row>
    <row r="2692" ht="12.75">
      <c r="A2692" s="11"/>
    </row>
    <row r="2693" ht="12.75">
      <c r="A2693" s="11"/>
    </row>
    <row r="2694" ht="12.75">
      <c r="A2694" s="11"/>
    </row>
    <row r="2695" ht="12.75">
      <c r="A2695" s="11"/>
    </row>
    <row r="2696" ht="12.75">
      <c r="A2696" s="11"/>
    </row>
    <row r="2697" ht="12.75">
      <c r="A2697" s="11"/>
    </row>
    <row r="2698" ht="12.75">
      <c r="A2698" s="11"/>
    </row>
    <row r="2699" ht="12.75">
      <c r="A2699" s="11"/>
    </row>
    <row r="2700" ht="12.75">
      <c r="A2700" s="11"/>
    </row>
    <row r="2701" ht="12.75">
      <c r="A2701" s="11"/>
    </row>
    <row r="2702" ht="12.75">
      <c r="A2702" s="11"/>
    </row>
    <row r="2703" ht="12.75">
      <c r="A2703" s="11"/>
    </row>
    <row r="2704" ht="12.75">
      <c r="A2704" s="11"/>
    </row>
    <row r="2705" ht="12.75">
      <c r="A2705" s="11"/>
    </row>
    <row r="2706" ht="12.75">
      <c r="A2706" s="11"/>
    </row>
    <row r="2707" ht="12.75">
      <c r="A2707" s="11"/>
    </row>
    <row r="2708" ht="12.75">
      <c r="A2708" s="11"/>
    </row>
    <row r="2709" ht="12.75">
      <c r="A2709" s="11"/>
    </row>
    <row r="2710" ht="12.75">
      <c r="A2710" s="11"/>
    </row>
    <row r="2711" ht="12.75">
      <c r="A2711" s="11"/>
    </row>
    <row r="2712" ht="12.75">
      <c r="A2712" s="11"/>
    </row>
    <row r="2713" ht="12.75">
      <c r="A2713" s="11"/>
    </row>
    <row r="2714" ht="12.75">
      <c r="A2714" s="11"/>
    </row>
    <row r="2715" ht="12.75">
      <c r="A2715" s="11"/>
    </row>
    <row r="2716" ht="12.75">
      <c r="A2716" s="11"/>
    </row>
    <row r="2717" ht="12.75">
      <c r="A2717" s="11"/>
    </row>
    <row r="2718" ht="12.75">
      <c r="A2718" s="11"/>
    </row>
    <row r="2719" ht="12.75">
      <c r="A2719" s="11"/>
    </row>
    <row r="2720" ht="12.75">
      <c r="A2720" s="11"/>
    </row>
    <row r="2721" ht="12.75">
      <c r="A2721" s="11"/>
    </row>
    <row r="2722" ht="12.75">
      <c r="A2722" s="11"/>
    </row>
    <row r="2723" ht="12.75">
      <c r="A2723" s="11"/>
    </row>
    <row r="2724" ht="12.75">
      <c r="A2724" s="11"/>
    </row>
    <row r="2725" ht="12.75">
      <c r="A2725" s="11"/>
    </row>
    <row r="2726" ht="12.75">
      <c r="A2726" s="11"/>
    </row>
    <row r="2727" ht="12.75">
      <c r="A2727" s="11"/>
    </row>
    <row r="2728" ht="12.75">
      <c r="A2728" s="11"/>
    </row>
    <row r="2729" ht="12.75">
      <c r="A2729" s="11"/>
    </row>
    <row r="2730" ht="12.75">
      <c r="A2730" s="11"/>
    </row>
    <row r="2731" ht="12.75">
      <c r="A2731" s="11"/>
    </row>
    <row r="2732" ht="12.75">
      <c r="A2732" s="11"/>
    </row>
    <row r="2733" ht="12.75">
      <c r="A2733" s="11"/>
    </row>
    <row r="2734" ht="12.75">
      <c r="A2734" s="11"/>
    </row>
    <row r="2735" ht="12.75">
      <c r="A2735" s="11"/>
    </row>
    <row r="2736" ht="12.75">
      <c r="A2736" s="11"/>
    </row>
    <row r="2737" ht="12.75">
      <c r="A2737" s="11"/>
    </row>
    <row r="2738" ht="12.75">
      <c r="A2738" s="11"/>
    </row>
    <row r="2739" ht="12.75">
      <c r="A2739" s="11"/>
    </row>
    <row r="2740" ht="12.75">
      <c r="A2740" s="11"/>
    </row>
    <row r="2741" ht="12.75">
      <c r="A2741" s="11"/>
    </row>
    <row r="2742" ht="12.75">
      <c r="A2742" s="11"/>
    </row>
    <row r="2743" ht="12.75">
      <c r="A2743" s="11"/>
    </row>
    <row r="2744" ht="12.75">
      <c r="A2744" s="11"/>
    </row>
    <row r="2745" ht="12.75">
      <c r="A2745" s="11"/>
    </row>
    <row r="2746" ht="12.75">
      <c r="A2746" s="11"/>
    </row>
    <row r="2747" ht="12.75">
      <c r="A2747" s="11"/>
    </row>
    <row r="2748" ht="12.75">
      <c r="A2748" s="11"/>
    </row>
    <row r="2749" ht="12.75">
      <c r="A2749" s="11"/>
    </row>
    <row r="2750" ht="12.75">
      <c r="A2750" s="11"/>
    </row>
    <row r="2751" ht="12.75">
      <c r="A2751" s="11"/>
    </row>
    <row r="2752" ht="12.75">
      <c r="A2752" s="11"/>
    </row>
    <row r="2753" ht="12.75">
      <c r="A2753" s="11"/>
    </row>
    <row r="2754" ht="12.75">
      <c r="A2754" s="11"/>
    </row>
    <row r="2755" ht="12.75">
      <c r="A2755" s="11"/>
    </row>
    <row r="2756" ht="12.75">
      <c r="A2756" s="11"/>
    </row>
    <row r="2757" ht="12.75">
      <c r="A2757" s="11"/>
    </row>
    <row r="2758" ht="12.75">
      <c r="A2758" s="11"/>
    </row>
    <row r="2759" ht="12.75">
      <c r="A2759" s="11"/>
    </row>
    <row r="2760" ht="12.75">
      <c r="A2760" s="11"/>
    </row>
    <row r="2761" ht="12.75">
      <c r="A2761" s="11"/>
    </row>
    <row r="2762" ht="12.75">
      <c r="A2762" s="11"/>
    </row>
    <row r="2763" ht="12.75">
      <c r="A2763" s="11"/>
    </row>
    <row r="2764" ht="12.75">
      <c r="A2764" s="11"/>
    </row>
    <row r="2765" ht="12.75">
      <c r="A2765" s="11"/>
    </row>
    <row r="2766" ht="12.75">
      <c r="A2766" s="11"/>
    </row>
    <row r="2767" ht="12.75">
      <c r="A2767" s="11"/>
    </row>
    <row r="2768" ht="12.75">
      <c r="A2768" s="11"/>
    </row>
    <row r="2769" ht="12.75">
      <c r="A2769" s="11"/>
    </row>
    <row r="2770" ht="12.75">
      <c r="A2770" s="11"/>
    </row>
    <row r="2771" ht="12.75">
      <c r="A2771" s="11"/>
    </row>
    <row r="2772" ht="12.75">
      <c r="A2772" s="11"/>
    </row>
    <row r="2773" ht="12.75">
      <c r="A2773" s="11"/>
    </row>
    <row r="2774" ht="12.75">
      <c r="A2774" s="11"/>
    </row>
    <row r="2775" ht="12.75">
      <c r="A2775" s="11"/>
    </row>
    <row r="2776" ht="12.75">
      <c r="A2776" s="11"/>
    </row>
    <row r="2777" ht="12.75">
      <c r="A2777" s="11"/>
    </row>
    <row r="2778" ht="12.75">
      <c r="A2778" s="11"/>
    </row>
    <row r="2779" ht="12.75">
      <c r="A2779" s="11"/>
    </row>
    <row r="2780" ht="12.75">
      <c r="A2780" s="11"/>
    </row>
    <row r="2781" ht="12.75">
      <c r="A2781" s="11"/>
    </row>
    <row r="2782" ht="12.75">
      <c r="A2782" s="11"/>
    </row>
    <row r="2783" ht="12.75">
      <c r="A2783" s="11"/>
    </row>
    <row r="2784" ht="12.75">
      <c r="A2784" s="11"/>
    </row>
    <row r="2785" ht="12.75">
      <c r="A2785" s="11"/>
    </row>
    <row r="2786" ht="12.75">
      <c r="A2786" s="11"/>
    </row>
    <row r="2787" ht="12.75">
      <c r="A2787" s="11"/>
    </row>
    <row r="2788" ht="12.75">
      <c r="A2788" s="11"/>
    </row>
    <row r="2789" ht="12.75">
      <c r="A2789" s="11"/>
    </row>
    <row r="2790" ht="12.75">
      <c r="A2790" s="11"/>
    </row>
    <row r="2791" ht="12.75">
      <c r="A2791" s="11"/>
    </row>
    <row r="2792" ht="12.75">
      <c r="A2792" s="11"/>
    </row>
    <row r="2793" ht="12.75">
      <c r="A2793" s="11"/>
    </row>
    <row r="2794" ht="12.75">
      <c r="A2794" s="11"/>
    </row>
    <row r="2795" ht="12.75">
      <c r="A2795" s="11"/>
    </row>
    <row r="2796" ht="12.75">
      <c r="A2796" s="11"/>
    </row>
    <row r="2797" ht="12.75">
      <c r="A2797" s="11"/>
    </row>
    <row r="2798" ht="12.75">
      <c r="A2798" s="11"/>
    </row>
    <row r="2799" ht="12.75">
      <c r="A2799" s="11"/>
    </row>
    <row r="2800" ht="12.75">
      <c r="A2800" s="11"/>
    </row>
    <row r="2801" ht="12.75">
      <c r="A2801" s="11"/>
    </row>
    <row r="2802" ht="12.75">
      <c r="A2802" s="11"/>
    </row>
    <row r="2803" ht="12.75">
      <c r="A2803" s="11"/>
    </row>
    <row r="2804" ht="12.75">
      <c r="A2804" s="11"/>
    </row>
    <row r="2805" ht="12.75">
      <c r="A2805" s="11"/>
    </row>
    <row r="2806" ht="12.75">
      <c r="A2806" s="11"/>
    </row>
    <row r="2807" ht="12.75">
      <c r="A2807" s="11"/>
    </row>
    <row r="2808" ht="12.75">
      <c r="A2808" s="11"/>
    </row>
    <row r="2809" ht="12.75">
      <c r="A2809" s="11"/>
    </row>
    <row r="2810" ht="12.75">
      <c r="A2810" s="11"/>
    </row>
    <row r="2811" ht="12.75">
      <c r="A2811" s="11"/>
    </row>
    <row r="2812" ht="12.75">
      <c r="A2812" s="11"/>
    </row>
    <row r="2813" ht="12.75">
      <c r="A2813" s="11"/>
    </row>
    <row r="2814" ht="12.75">
      <c r="A2814" s="11"/>
    </row>
    <row r="2815" ht="12.75">
      <c r="A2815" s="11"/>
    </row>
    <row r="2816" ht="12.75">
      <c r="A2816" s="11"/>
    </row>
    <row r="2817" ht="12.75">
      <c r="A2817" s="11"/>
    </row>
    <row r="2818" ht="12.75">
      <c r="A2818" s="11"/>
    </row>
    <row r="2819" ht="12.75">
      <c r="A2819" s="11"/>
    </row>
    <row r="2820" ht="12.75">
      <c r="A2820" s="11"/>
    </row>
    <row r="2821" ht="12.75">
      <c r="A2821" s="11"/>
    </row>
    <row r="2822" ht="12.75">
      <c r="A2822" s="11"/>
    </row>
    <row r="2823" ht="12.75">
      <c r="A2823" s="11"/>
    </row>
    <row r="2824" ht="12.75">
      <c r="A2824" s="11"/>
    </row>
    <row r="2825" ht="12.75">
      <c r="A2825" s="11"/>
    </row>
    <row r="2826" ht="12.75">
      <c r="A2826" s="11"/>
    </row>
    <row r="2827" ht="12.75">
      <c r="A2827" s="11"/>
    </row>
    <row r="2828" ht="12.75">
      <c r="A2828" s="11"/>
    </row>
    <row r="2829" ht="12.75">
      <c r="A2829" s="11"/>
    </row>
    <row r="2830" ht="12.75">
      <c r="A2830" s="11"/>
    </row>
    <row r="2831" ht="12.75">
      <c r="A2831" s="11"/>
    </row>
    <row r="2832" ht="12.75">
      <c r="A2832" s="11"/>
    </row>
    <row r="2833" ht="12.75">
      <c r="A2833" s="11"/>
    </row>
    <row r="2834" ht="12.75">
      <c r="A2834" s="11"/>
    </row>
    <row r="2835" ht="12.75">
      <c r="A2835" s="11"/>
    </row>
    <row r="2836" ht="12.75">
      <c r="A2836" s="11"/>
    </row>
    <row r="2837" ht="12.75">
      <c r="A2837" s="11"/>
    </row>
    <row r="2838" ht="12.75">
      <c r="A2838" s="11"/>
    </row>
    <row r="2839" ht="12.75">
      <c r="A2839" s="11"/>
    </row>
    <row r="2840" ht="12.75">
      <c r="A2840" s="11"/>
    </row>
    <row r="2841" ht="12.75">
      <c r="A2841" s="11"/>
    </row>
    <row r="2842" ht="12.75">
      <c r="A2842" s="11"/>
    </row>
    <row r="2843" ht="12.75">
      <c r="A2843" s="11"/>
    </row>
    <row r="2844" ht="12.75">
      <c r="A2844" s="11"/>
    </row>
    <row r="2845" ht="12.75">
      <c r="A2845" s="11"/>
    </row>
    <row r="2846" ht="12.75">
      <c r="A2846" s="11"/>
    </row>
    <row r="2847" ht="12.75">
      <c r="A2847" s="11"/>
    </row>
    <row r="2848" ht="12.75">
      <c r="A2848" s="11"/>
    </row>
    <row r="2849" ht="12.75">
      <c r="A2849" s="11"/>
    </row>
    <row r="2850" ht="12.75">
      <c r="A2850" s="11"/>
    </row>
    <row r="2851" ht="12.75">
      <c r="A2851" s="11"/>
    </row>
    <row r="2852" ht="12.75">
      <c r="A2852" s="11"/>
    </row>
    <row r="2853" ht="12.75">
      <c r="A2853" s="11"/>
    </row>
    <row r="2854" ht="12.75">
      <c r="A2854" s="11"/>
    </row>
    <row r="2855" ht="12.75">
      <c r="A2855" s="11"/>
    </row>
    <row r="2856" ht="12.75">
      <c r="A2856" s="11"/>
    </row>
    <row r="2857" ht="12.75">
      <c r="A2857" s="11"/>
    </row>
    <row r="2858" ht="12.75">
      <c r="A2858" s="11"/>
    </row>
    <row r="2859" ht="12.75">
      <c r="A2859" s="11"/>
    </row>
    <row r="2860" ht="12.75">
      <c r="A2860" s="11"/>
    </row>
    <row r="2861" ht="12.75">
      <c r="A2861" s="11"/>
    </row>
    <row r="2862" ht="12.75">
      <c r="A2862" s="11"/>
    </row>
    <row r="2863" ht="12.75">
      <c r="A2863" s="11"/>
    </row>
    <row r="2864" ht="12.75">
      <c r="A2864" s="11"/>
    </row>
    <row r="2865" ht="12.75">
      <c r="A2865" s="11"/>
    </row>
    <row r="2866" ht="12.75">
      <c r="A2866" s="11"/>
    </row>
    <row r="2867" ht="12.75">
      <c r="A2867" s="11"/>
    </row>
    <row r="2868" ht="12.75">
      <c r="A2868" s="11"/>
    </row>
    <row r="2869" ht="12.75">
      <c r="A2869" s="11"/>
    </row>
    <row r="2870" ht="12.75">
      <c r="A2870" s="11"/>
    </row>
    <row r="2871" ht="12.75">
      <c r="A2871" s="11"/>
    </row>
    <row r="2872" ht="12.75">
      <c r="A2872" s="11"/>
    </row>
    <row r="2873" ht="12.75">
      <c r="A2873" s="11"/>
    </row>
    <row r="2874" ht="12.75">
      <c r="A2874" s="11"/>
    </row>
    <row r="2875" ht="12.75">
      <c r="A2875" s="11"/>
    </row>
    <row r="2876" ht="12.75">
      <c r="A2876" s="11"/>
    </row>
    <row r="2877" ht="12.75">
      <c r="A2877" s="11"/>
    </row>
    <row r="2878" ht="12.75">
      <c r="A2878" s="11"/>
    </row>
    <row r="2879" ht="12.75">
      <c r="A2879" s="11"/>
    </row>
    <row r="2880" ht="12.75">
      <c r="A2880" s="11"/>
    </row>
    <row r="2881" ht="12.75">
      <c r="A2881" s="11"/>
    </row>
    <row r="2882" ht="12.75">
      <c r="A2882" s="11"/>
    </row>
    <row r="2883" ht="12.75">
      <c r="A2883" s="11"/>
    </row>
    <row r="2884" ht="12.75">
      <c r="A2884" s="11"/>
    </row>
    <row r="2885" ht="12.75">
      <c r="A2885" s="11"/>
    </row>
    <row r="2886" ht="12.75">
      <c r="A2886" s="11"/>
    </row>
    <row r="2887" ht="12.75">
      <c r="A2887" s="11"/>
    </row>
    <row r="2888" ht="12.75">
      <c r="A2888" s="11"/>
    </row>
    <row r="2889" ht="12.75">
      <c r="A2889" s="11"/>
    </row>
    <row r="2890" ht="12.75">
      <c r="A2890" s="11"/>
    </row>
    <row r="2891" ht="12.75">
      <c r="A2891" s="11"/>
    </row>
    <row r="2892" ht="12.75">
      <c r="A2892" s="11"/>
    </row>
    <row r="2893" ht="12.75">
      <c r="A2893" s="11"/>
    </row>
    <row r="2894" ht="12.75">
      <c r="A2894" s="11"/>
    </row>
    <row r="2895" ht="12.75">
      <c r="A2895" s="11"/>
    </row>
    <row r="2896" ht="12.75">
      <c r="A2896" s="11"/>
    </row>
    <row r="2897" ht="12.75">
      <c r="A2897" s="11"/>
    </row>
    <row r="2898" ht="12.75">
      <c r="A2898" s="11"/>
    </row>
    <row r="2899" ht="12.75">
      <c r="A2899" s="11"/>
    </row>
    <row r="2900" ht="12.75">
      <c r="A2900" s="11"/>
    </row>
    <row r="2901" ht="12.75">
      <c r="A2901" s="11"/>
    </row>
    <row r="2902" ht="12.75">
      <c r="A2902" s="11"/>
    </row>
    <row r="2903" ht="12.75">
      <c r="A2903" s="11"/>
    </row>
    <row r="2904" ht="12.75">
      <c r="A2904" s="11"/>
    </row>
    <row r="2905" ht="12.75">
      <c r="A2905" s="11"/>
    </row>
    <row r="2906" ht="12.75">
      <c r="A2906" s="11"/>
    </row>
    <row r="2907" ht="12.75">
      <c r="A2907" s="11"/>
    </row>
    <row r="2908" ht="12.75">
      <c r="A2908" s="11"/>
    </row>
    <row r="2909" ht="12.75">
      <c r="A2909" s="11"/>
    </row>
    <row r="2910" ht="12.75">
      <c r="A2910" s="11"/>
    </row>
    <row r="2911" ht="12.75">
      <c r="A2911" s="11"/>
    </row>
    <row r="2912" ht="12.75">
      <c r="A2912" s="11"/>
    </row>
    <row r="2913" ht="12.75">
      <c r="A2913" s="11"/>
    </row>
    <row r="2914" ht="12.75">
      <c r="A2914" s="11"/>
    </row>
    <row r="2915" ht="12.75">
      <c r="A2915" s="11"/>
    </row>
    <row r="2916" ht="12.75">
      <c r="A2916" s="11"/>
    </row>
    <row r="2917" ht="12.75">
      <c r="A2917" s="11"/>
    </row>
    <row r="2918" ht="12.75">
      <c r="A2918" s="11"/>
    </row>
    <row r="2919" ht="12.75">
      <c r="A2919" s="11"/>
    </row>
    <row r="2920" ht="12.75">
      <c r="A2920" s="11"/>
    </row>
    <row r="2921" ht="12.75">
      <c r="A2921" s="11"/>
    </row>
    <row r="2922" ht="12.75">
      <c r="A2922" s="11"/>
    </row>
    <row r="2923" ht="12.75">
      <c r="A2923" s="11"/>
    </row>
    <row r="2924" ht="12.75">
      <c r="A2924" s="11"/>
    </row>
    <row r="2925" ht="12.75">
      <c r="A2925" s="11"/>
    </row>
    <row r="2926" ht="12.75">
      <c r="A2926" s="11"/>
    </row>
    <row r="2927" ht="12.75">
      <c r="A2927" s="11"/>
    </row>
    <row r="2928" ht="12.75">
      <c r="A2928" s="11"/>
    </row>
    <row r="2929" ht="12.75">
      <c r="A2929" s="11"/>
    </row>
    <row r="2930" ht="12.75">
      <c r="A2930" s="11"/>
    </row>
    <row r="2931" ht="12.75">
      <c r="A2931" s="11"/>
    </row>
    <row r="2932" ht="12.75">
      <c r="A2932" s="11"/>
    </row>
    <row r="2933" ht="12.75">
      <c r="A2933" s="11"/>
    </row>
    <row r="2934" ht="12.75">
      <c r="A2934" s="11"/>
    </row>
    <row r="2935" ht="12.75">
      <c r="A2935" s="11"/>
    </row>
    <row r="2936" ht="12.75">
      <c r="A2936" s="11"/>
    </row>
    <row r="2937" ht="12.75">
      <c r="A2937" s="11"/>
    </row>
    <row r="2938" ht="12.75">
      <c r="A2938" s="11"/>
    </row>
    <row r="2939" ht="12.75">
      <c r="A2939" s="11"/>
    </row>
    <row r="2940" ht="12.75">
      <c r="A2940" s="11"/>
    </row>
    <row r="2941" ht="12.75">
      <c r="A2941" s="11"/>
    </row>
    <row r="2942" ht="12.75">
      <c r="A2942" s="11"/>
    </row>
    <row r="2943" ht="12.75">
      <c r="A2943" s="11"/>
    </row>
    <row r="2944" ht="12.75">
      <c r="A2944" s="11"/>
    </row>
    <row r="2945" ht="12.75">
      <c r="A2945" s="11"/>
    </row>
    <row r="2946" ht="12.75">
      <c r="A2946" s="11"/>
    </row>
    <row r="2947" ht="12.75">
      <c r="A2947" s="11"/>
    </row>
    <row r="2948" ht="12.75">
      <c r="A2948" s="11"/>
    </row>
    <row r="2949" ht="12.75">
      <c r="A2949" s="11"/>
    </row>
    <row r="2950" ht="12.75">
      <c r="A2950" s="11"/>
    </row>
    <row r="2951" ht="12.75">
      <c r="A2951" s="11"/>
    </row>
    <row r="2952" ht="12.75">
      <c r="A2952" s="11"/>
    </row>
    <row r="2953" ht="12.75">
      <c r="A2953" s="11"/>
    </row>
    <row r="2954" ht="12.75">
      <c r="A2954" s="11"/>
    </row>
    <row r="2955" ht="12.75">
      <c r="A2955" s="11"/>
    </row>
    <row r="2956" ht="12.75">
      <c r="A2956" s="11"/>
    </row>
    <row r="2957" ht="12.75">
      <c r="A2957" s="11"/>
    </row>
    <row r="2958" ht="12.75">
      <c r="A2958" s="11"/>
    </row>
    <row r="2959" ht="12.75">
      <c r="A2959" s="11"/>
    </row>
    <row r="2960" ht="12.75">
      <c r="A2960" s="11"/>
    </row>
    <row r="2961" ht="12.75">
      <c r="A2961" s="11"/>
    </row>
    <row r="2962" ht="12.75">
      <c r="A2962" s="11"/>
    </row>
    <row r="2963" ht="12.75">
      <c r="A2963" s="11"/>
    </row>
    <row r="2964" ht="12.75">
      <c r="A2964" s="11"/>
    </row>
    <row r="2965" ht="12.75">
      <c r="A2965" s="11"/>
    </row>
    <row r="2966" ht="12.75">
      <c r="A2966" s="11"/>
    </row>
    <row r="2967" ht="12.75">
      <c r="A2967" s="11"/>
    </row>
    <row r="2968" ht="12.75">
      <c r="A2968" s="11"/>
    </row>
    <row r="2969" ht="12.75">
      <c r="A2969" s="11"/>
    </row>
    <row r="2970" ht="12.75">
      <c r="A2970" s="11"/>
    </row>
    <row r="2971" ht="12.75">
      <c r="A2971" s="11"/>
    </row>
    <row r="2972" ht="12.75">
      <c r="A2972" s="11"/>
    </row>
    <row r="2973" ht="12.75">
      <c r="A2973" s="11"/>
    </row>
    <row r="2974" ht="12.75">
      <c r="A2974" s="11"/>
    </row>
    <row r="2975" ht="12.75">
      <c r="A2975" s="11"/>
    </row>
    <row r="2976" ht="12.75">
      <c r="A2976" s="11"/>
    </row>
    <row r="2977" ht="12.75">
      <c r="A2977" s="11"/>
    </row>
    <row r="2978" ht="12.75">
      <c r="A2978" s="11"/>
    </row>
    <row r="2979" ht="12.75">
      <c r="A2979" s="11"/>
    </row>
    <row r="2980" ht="12.75">
      <c r="A2980" s="11"/>
    </row>
    <row r="2981" ht="12.75">
      <c r="A2981" s="11"/>
    </row>
    <row r="2982" ht="12.75">
      <c r="A2982" s="11"/>
    </row>
    <row r="2983" ht="12.75">
      <c r="A2983" s="11"/>
    </row>
    <row r="2984" ht="12.75">
      <c r="A2984" s="11"/>
    </row>
    <row r="2985" ht="12.75">
      <c r="A2985" s="11"/>
    </row>
    <row r="2986" ht="12.75">
      <c r="A2986" s="11"/>
    </row>
    <row r="2987" ht="12.75">
      <c r="A2987" s="11"/>
    </row>
    <row r="2988" ht="12.75">
      <c r="A2988" s="11"/>
    </row>
    <row r="2989" ht="12.75">
      <c r="A2989" s="11"/>
    </row>
    <row r="2990" ht="12.75">
      <c r="A2990" s="11"/>
    </row>
    <row r="2991" ht="12.75">
      <c r="A2991" s="11"/>
    </row>
    <row r="2992" ht="12.75">
      <c r="A2992" s="11"/>
    </row>
    <row r="2993" ht="12.75">
      <c r="A2993" s="11"/>
    </row>
    <row r="2994" ht="12.75">
      <c r="A2994" s="11"/>
    </row>
    <row r="2995" ht="12.75">
      <c r="A2995" s="11"/>
    </row>
    <row r="2996" ht="12.75">
      <c r="A2996" s="11"/>
    </row>
    <row r="2997" ht="12.75">
      <c r="A2997" s="11"/>
    </row>
    <row r="2998" ht="12.75">
      <c r="A2998" s="11"/>
    </row>
    <row r="2999" ht="12.75">
      <c r="A2999" s="11"/>
    </row>
    <row r="3000" ht="12.75">
      <c r="A3000" s="11"/>
    </row>
    <row r="3001" ht="12.75">
      <c r="A3001" s="11"/>
    </row>
    <row r="3002" ht="12.75">
      <c r="A3002" s="11"/>
    </row>
    <row r="3003" ht="12.75">
      <c r="A3003" s="11"/>
    </row>
    <row r="3004" ht="12.75">
      <c r="A3004" s="11"/>
    </row>
    <row r="3005" ht="12.75">
      <c r="A3005" s="11"/>
    </row>
    <row r="3006" ht="12.75">
      <c r="A3006" s="11"/>
    </row>
    <row r="3007" ht="12.75">
      <c r="A3007" s="11"/>
    </row>
    <row r="3008" ht="12.75">
      <c r="A3008" s="11"/>
    </row>
    <row r="3009" ht="12.75">
      <c r="A3009" s="11"/>
    </row>
    <row r="3010" ht="12.75">
      <c r="A3010" s="11"/>
    </row>
    <row r="3011" ht="12.75">
      <c r="A3011" s="11"/>
    </row>
    <row r="3012" ht="12.75">
      <c r="A3012" s="11"/>
    </row>
    <row r="3013" ht="12.75">
      <c r="A3013" s="11"/>
    </row>
    <row r="3014" ht="12.75">
      <c r="A3014" s="11"/>
    </row>
    <row r="3015" ht="12.75">
      <c r="A3015" s="11"/>
    </row>
    <row r="3016" ht="12.75">
      <c r="A3016" s="11"/>
    </row>
    <row r="3017" ht="12.75">
      <c r="A3017" s="11"/>
    </row>
    <row r="3018" ht="12.75">
      <c r="A3018" s="11"/>
    </row>
    <row r="3019" ht="12.75">
      <c r="A3019" s="11"/>
    </row>
    <row r="3020" ht="12.75">
      <c r="A3020" s="11"/>
    </row>
    <row r="3021" ht="12.75">
      <c r="A3021" s="11"/>
    </row>
    <row r="3022" ht="12.75">
      <c r="A3022" s="11"/>
    </row>
    <row r="3023" ht="12.75">
      <c r="A3023" s="11"/>
    </row>
    <row r="3024" ht="12.75">
      <c r="A3024" s="11"/>
    </row>
    <row r="3025" ht="12.75">
      <c r="A3025" s="11"/>
    </row>
    <row r="3026" ht="12.75">
      <c r="A3026" s="11"/>
    </row>
    <row r="3027" ht="12.75">
      <c r="A3027" s="11"/>
    </row>
    <row r="3028" ht="12.75">
      <c r="A3028" s="11"/>
    </row>
    <row r="3029" ht="12.75">
      <c r="A3029" s="11"/>
    </row>
    <row r="3030" ht="12.75">
      <c r="A3030" s="11"/>
    </row>
    <row r="3031" ht="12.75">
      <c r="A3031" s="11"/>
    </row>
    <row r="3032" ht="12.75">
      <c r="A3032" s="11"/>
    </row>
    <row r="3033" ht="12.75">
      <c r="A3033" s="11"/>
    </row>
    <row r="3034" ht="12.75">
      <c r="A3034" s="11"/>
    </row>
    <row r="3035" ht="12.75">
      <c r="A3035" s="11"/>
    </row>
    <row r="3036" ht="12.75">
      <c r="A3036" s="11"/>
    </row>
    <row r="3037" ht="12.75">
      <c r="A3037" s="11"/>
    </row>
    <row r="3038" ht="12.75">
      <c r="A3038" s="11"/>
    </row>
    <row r="3039" ht="12.75">
      <c r="A3039" s="11"/>
    </row>
    <row r="3040" ht="12.75">
      <c r="A3040" s="11"/>
    </row>
    <row r="3041" ht="12.75">
      <c r="A3041" s="11"/>
    </row>
    <row r="3042" ht="12.75">
      <c r="A3042" s="11"/>
    </row>
    <row r="3043" ht="12.75">
      <c r="A3043" s="11"/>
    </row>
    <row r="3044" ht="12.75">
      <c r="A3044" s="11"/>
    </row>
    <row r="3045" ht="12.75">
      <c r="A3045" s="11"/>
    </row>
    <row r="3046" ht="12.75">
      <c r="A3046" s="11"/>
    </row>
    <row r="3047" ht="12.75">
      <c r="A3047" s="11"/>
    </row>
    <row r="3048" ht="12.75">
      <c r="A3048" s="11"/>
    </row>
    <row r="3049" ht="12.75">
      <c r="A3049" s="11"/>
    </row>
    <row r="3050" ht="12.75">
      <c r="A3050" s="11"/>
    </row>
    <row r="3051" ht="12.75">
      <c r="A3051" s="11"/>
    </row>
    <row r="3052" ht="12.75">
      <c r="A3052" s="11"/>
    </row>
    <row r="3053" ht="12.75">
      <c r="A3053" s="11"/>
    </row>
    <row r="3054" ht="12.75">
      <c r="A3054" s="11"/>
    </row>
    <row r="3055" ht="12.75">
      <c r="A3055" s="11"/>
    </row>
    <row r="3056" ht="12.75">
      <c r="A3056" s="11"/>
    </row>
    <row r="3057" ht="12.75">
      <c r="A3057" s="11"/>
    </row>
    <row r="3058" ht="12.75">
      <c r="A3058" s="11"/>
    </row>
    <row r="3059" ht="12.75">
      <c r="A3059" s="11"/>
    </row>
    <row r="3060" ht="12.75">
      <c r="A3060" s="11"/>
    </row>
    <row r="3061" ht="12.75">
      <c r="A3061" s="11"/>
    </row>
    <row r="3062" ht="12.75">
      <c r="A3062" s="11"/>
    </row>
    <row r="3063" ht="12.75">
      <c r="A3063" s="11"/>
    </row>
    <row r="3064" ht="12.75">
      <c r="A3064" s="11"/>
    </row>
    <row r="3065" ht="12.75">
      <c r="A3065" s="11"/>
    </row>
    <row r="3066" ht="12.75">
      <c r="A3066" s="11"/>
    </row>
    <row r="3067" ht="12.75">
      <c r="A3067" s="11"/>
    </row>
    <row r="3068" ht="12.75">
      <c r="A3068" s="11"/>
    </row>
    <row r="3069" ht="12.75">
      <c r="A3069" s="11"/>
    </row>
    <row r="3070" ht="12.75">
      <c r="A3070" s="11"/>
    </row>
    <row r="3071" ht="12.75">
      <c r="A3071" s="11"/>
    </row>
    <row r="3072" ht="12.75">
      <c r="A3072" s="11"/>
    </row>
    <row r="3073" ht="12.75">
      <c r="A3073" s="11"/>
    </row>
    <row r="3074" ht="12.75">
      <c r="A3074" s="11"/>
    </row>
    <row r="3075" ht="12.75">
      <c r="A3075" s="11"/>
    </row>
    <row r="3076" ht="12.75">
      <c r="A3076" s="11"/>
    </row>
    <row r="3077" ht="12.75">
      <c r="A3077" s="11"/>
    </row>
    <row r="3078" ht="12.75">
      <c r="A3078" s="11"/>
    </row>
    <row r="3079" ht="12.75">
      <c r="A3079" s="11"/>
    </row>
    <row r="3080" ht="12.75">
      <c r="A3080" s="11"/>
    </row>
    <row r="3081" ht="12.75">
      <c r="A3081" s="11"/>
    </row>
    <row r="3082" ht="12.75">
      <c r="A3082" s="11"/>
    </row>
    <row r="3083" ht="12.75">
      <c r="A3083" s="11"/>
    </row>
    <row r="3084" ht="12.75">
      <c r="A3084" s="11"/>
    </row>
    <row r="3085" ht="12.75">
      <c r="A3085" s="11"/>
    </row>
    <row r="3086" ht="12.75">
      <c r="A3086" s="11"/>
    </row>
    <row r="3087" ht="12.75">
      <c r="A3087" s="11"/>
    </row>
    <row r="3088" ht="12.75">
      <c r="A3088" s="11"/>
    </row>
    <row r="3089" ht="12.75">
      <c r="A3089" s="11"/>
    </row>
    <row r="3090" ht="12.75">
      <c r="A3090" s="11"/>
    </row>
    <row r="3091" ht="12.75">
      <c r="A3091" s="11"/>
    </row>
    <row r="3092" ht="12.75">
      <c r="A3092" s="11"/>
    </row>
    <row r="3093" ht="12.75">
      <c r="A3093" s="11"/>
    </row>
    <row r="3094" ht="12.75">
      <c r="A3094" s="11"/>
    </row>
    <row r="3095" ht="12.75">
      <c r="A3095" s="11"/>
    </row>
    <row r="3096" ht="12.75">
      <c r="A3096" s="11"/>
    </row>
    <row r="3097" ht="12.75">
      <c r="A3097" s="11"/>
    </row>
    <row r="3098" ht="12.75">
      <c r="A3098" s="11"/>
    </row>
    <row r="3099" ht="12.75">
      <c r="A3099" s="11"/>
    </row>
    <row r="3100" ht="12.75">
      <c r="A3100" s="11"/>
    </row>
    <row r="3101" ht="12.75">
      <c r="A3101" s="11"/>
    </row>
    <row r="3102" ht="12.75">
      <c r="A3102" s="11"/>
    </row>
    <row r="3103" ht="12.75">
      <c r="A3103" s="11"/>
    </row>
    <row r="3104" ht="12.75">
      <c r="A3104" s="11"/>
    </row>
    <row r="3105" ht="12.75">
      <c r="A3105" s="11"/>
    </row>
    <row r="3106" ht="12.75">
      <c r="A3106" s="11"/>
    </row>
    <row r="3107" ht="12.75">
      <c r="A3107" s="11"/>
    </row>
    <row r="3108" ht="12.75">
      <c r="A3108" s="11"/>
    </row>
    <row r="3109" ht="12.75">
      <c r="A3109" s="11"/>
    </row>
    <row r="3110" ht="12.75">
      <c r="A3110" s="11"/>
    </row>
    <row r="3111" ht="12.75">
      <c r="A3111" s="11"/>
    </row>
    <row r="3112" ht="12.75">
      <c r="A3112" s="11"/>
    </row>
    <row r="3113" ht="12.75">
      <c r="A3113" s="11"/>
    </row>
    <row r="3114" ht="12.75">
      <c r="A3114" s="11"/>
    </row>
    <row r="3115" ht="12.75">
      <c r="A3115" s="11"/>
    </row>
    <row r="3116" ht="12.75">
      <c r="A3116" s="11"/>
    </row>
    <row r="3117" ht="12.75">
      <c r="A3117" s="11"/>
    </row>
    <row r="3118" ht="12.75">
      <c r="A3118" s="11"/>
    </row>
    <row r="3119" ht="12.75">
      <c r="A3119" s="11"/>
    </row>
    <row r="3120" ht="12.75">
      <c r="A3120" s="11"/>
    </row>
    <row r="3121" ht="12.75">
      <c r="A3121" s="11"/>
    </row>
    <row r="3122" ht="12.75">
      <c r="A3122" s="11"/>
    </row>
    <row r="3123" ht="12.75">
      <c r="A3123" s="11"/>
    </row>
    <row r="3124" ht="12.75">
      <c r="A3124" s="11"/>
    </row>
    <row r="3125" ht="12.75">
      <c r="A3125" s="11"/>
    </row>
    <row r="3126" ht="12.75">
      <c r="A3126" s="11"/>
    </row>
    <row r="3127" ht="12.75">
      <c r="A3127" s="11"/>
    </row>
    <row r="3128" ht="12.75">
      <c r="A3128" s="11"/>
    </row>
    <row r="3129" ht="12.75">
      <c r="A3129" s="11"/>
    </row>
    <row r="3130" ht="12.75">
      <c r="A3130" s="11"/>
    </row>
    <row r="3131" ht="12.75">
      <c r="A3131" s="11"/>
    </row>
    <row r="3132" ht="12.75">
      <c r="A3132" s="11"/>
    </row>
    <row r="3133" ht="12.75">
      <c r="A3133" s="11"/>
    </row>
    <row r="3134" ht="12.75">
      <c r="A3134" s="11"/>
    </row>
    <row r="3135" ht="12.75">
      <c r="A3135" s="11"/>
    </row>
    <row r="3136" ht="12.75">
      <c r="A3136" s="11"/>
    </row>
    <row r="3137" ht="12.75">
      <c r="A3137" s="11"/>
    </row>
    <row r="3138" ht="12.75">
      <c r="A3138" s="11"/>
    </row>
    <row r="3139" ht="12.75">
      <c r="A3139" s="11"/>
    </row>
    <row r="3140" ht="12.75">
      <c r="A3140" s="11"/>
    </row>
    <row r="3141" ht="12.75">
      <c r="A3141" s="11"/>
    </row>
    <row r="3142" ht="12.75">
      <c r="A3142" s="11"/>
    </row>
    <row r="3143" ht="12.75">
      <c r="A3143" s="11"/>
    </row>
    <row r="3144" ht="12.75">
      <c r="A3144" s="11"/>
    </row>
    <row r="3145" ht="12.75">
      <c r="A3145" s="11"/>
    </row>
    <row r="3146" ht="12.75">
      <c r="A3146" s="11"/>
    </row>
    <row r="3147" ht="12.75">
      <c r="A3147" s="11"/>
    </row>
    <row r="3148" ht="12.75">
      <c r="A3148" s="11"/>
    </row>
    <row r="3149" ht="12.75">
      <c r="A3149" s="11"/>
    </row>
    <row r="3150" ht="12.75">
      <c r="A3150" s="11"/>
    </row>
    <row r="3151" ht="12.75">
      <c r="A3151" s="11"/>
    </row>
    <row r="3152" ht="12.75">
      <c r="A3152" s="11"/>
    </row>
    <row r="3153" ht="12.75">
      <c r="A3153" s="11"/>
    </row>
    <row r="3154" ht="12.75">
      <c r="A3154" s="11"/>
    </row>
    <row r="3155" ht="12.75">
      <c r="A3155" s="11"/>
    </row>
    <row r="3156" ht="12.75">
      <c r="A3156" s="11"/>
    </row>
    <row r="3157" ht="12.75">
      <c r="A3157" s="11"/>
    </row>
    <row r="3158" ht="12.75">
      <c r="A3158" s="11"/>
    </row>
    <row r="3159" ht="12.75">
      <c r="A3159" s="11"/>
    </row>
    <row r="3160" ht="12.75">
      <c r="A3160" s="11"/>
    </row>
    <row r="3161" ht="12.75">
      <c r="A3161" s="11"/>
    </row>
    <row r="3162" ht="12.75">
      <c r="A3162" s="11"/>
    </row>
    <row r="3163" ht="12.75">
      <c r="A3163" s="11"/>
    </row>
    <row r="3164" ht="12.75">
      <c r="A3164" s="11"/>
    </row>
    <row r="3165" ht="12.75">
      <c r="A3165" s="11"/>
    </row>
    <row r="3166" ht="12.75">
      <c r="A3166" s="11"/>
    </row>
    <row r="3167" ht="12.75">
      <c r="A3167" s="11"/>
    </row>
    <row r="3168" ht="12.75">
      <c r="A3168" s="11"/>
    </row>
    <row r="3169" ht="12.75">
      <c r="A3169" s="11"/>
    </row>
    <row r="3170" ht="12.75">
      <c r="A3170" s="11"/>
    </row>
    <row r="3171" ht="12.75">
      <c r="A3171" s="11"/>
    </row>
    <row r="3172" ht="12.75">
      <c r="A3172" s="11"/>
    </row>
    <row r="3173" ht="12.75">
      <c r="A3173" s="11"/>
    </row>
    <row r="3174" ht="12.75">
      <c r="A3174" s="11"/>
    </row>
    <row r="3175" ht="12.75">
      <c r="A3175" s="11"/>
    </row>
    <row r="3176" ht="12.75">
      <c r="A3176" s="11"/>
    </row>
    <row r="3177" ht="12.75">
      <c r="A3177" s="11"/>
    </row>
    <row r="3178" ht="12.75">
      <c r="A3178" s="11"/>
    </row>
    <row r="3179" ht="12.75">
      <c r="A3179" s="11"/>
    </row>
    <row r="3180" ht="12.75">
      <c r="A3180" s="11"/>
    </row>
    <row r="3181" ht="12.75">
      <c r="A3181" s="11"/>
    </row>
    <row r="3182" ht="12.75">
      <c r="A3182" s="11"/>
    </row>
    <row r="3183" ht="12.75">
      <c r="A3183" s="11"/>
    </row>
    <row r="3184" ht="12.75">
      <c r="A3184" s="11"/>
    </row>
    <row r="3185" ht="12.75">
      <c r="A3185" s="11"/>
    </row>
    <row r="3186" ht="12.75">
      <c r="A3186" s="11"/>
    </row>
    <row r="3187" ht="12.75">
      <c r="A3187" s="11"/>
    </row>
    <row r="3188" ht="12.75">
      <c r="A3188" s="11"/>
    </row>
    <row r="3189" ht="12.75">
      <c r="A3189" s="11"/>
    </row>
    <row r="3190" ht="12.75">
      <c r="A3190" s="11"/>
    </row>
    <row r="3191" ht="12.75">
      <c r="A3191" s="11"/>
    </row>
    <row r="3192" ht="12.75">
      <c r="A3192" s="11"/>
    </row>
    <row r="3193" ht="12.75">
      <c r="A3193" s="11"/>
    </row>
    <row r="3194" ht="12.75">
      <c r="A3194" s="11"/>
    </row>
    <row r="3195" ht="12.75">
      <c r="A3195" s="11"/>
    </row>
    <row r="3196" ht="12.75">
      <c r="A3196" s="11"/>
    </row>
    <row r="3197" ht="12.75">
      <c r="A3197" s="11"/>
    </row>
    <row r="3198" ht="12.75">
      <c r="A3198" s="11"/>
    </row>
    <row r="3199" ht="12.75">
      <c r="A3199" s="11"/>
    </row>
    <row r="3200" ht="12.75">
      <c r="A3200" s="11"/>
    </row>
    <row r="3201" ht="12.75">
      <c r="A3201" s="11"/>
    </row>
    <row r="3202" ht="12.75">
      <c r="A3202" s="11"/>
    </row>
    <row r="3203" ht="12.75">
      <c r="A3203" s="11"/>
    </row>
    <row r="3204" ht="12.75">
      <c r="A3204" s="11"/>
    </row>
    <row r="3205" ht="12.75">
      <c r="A3205" s="11"/>
    </row>
    <row r="3206" ht="12.75">
      <c r="A3206" s="11"/>
    </row>
    <row r="3207" ht="12.75">
      <c r="A3207" s="11"/>
    </row>
    <row r="3208" ht="12.75">
      <c r="A3208" s="11"/>
    </row>
    <row r="3209" ht="12.75">
      <c r="A3209" s="11"/>
    </row>
    <row r="3210" ht="12.75">
      <c r="A3210" s="11"/>
    </row>
    <row r="3211" ht="12.75">
      <c r="A3211" s="11"/>
    </row>
    <row r="3212" ht="12.75">
      <c r="A3212" s="11"/>
    </row>
    <row r="3213" ht="12.75">
      <c r="A3213" s="11"/>
    </row>
    <row r="3214" ht="12.75">
      <c r="A3214" s="11"/>
    </row>
    <row r="3215" ht="12.75">
      <c r="A3215" s="11"/>
    </row>
    <row r="3216" ht="12.75">
      <c r="A3216" s="11"/>
    </row>
    <row r="3217" ht="12.75">
      <c r="A3217" s="11"/>
    </row>
    <row r="3218" ht="12.75">
      <c r="A3218" s="11"/>
    </row>
    <row r="3219" ht="12.75">
      <c r="A3219" s="11"/>
    </row>
    <row r="3220" ht="12.75">
      <c r="A3220" s="11"/>
    </row>
    <row r="3221" ht="12.75">
      <c r="A3221" s="11"/>
    </row>
    <row r="3222" ht="12.75">
      <c r="A3222" s="11"/>
    </row>
    <row r="3223" ht="12.75">
      <c r="A3223" s="11"/>
    </row>
    <row r="3224" ht="12.75">
      <c r="A3224" s="11"/>
    </row>
    <row r="3225" ht="12.75">
      <c r="A3225" s="11"/>
    </row>
    <row r="3226" ht="12.75">
      <c r="A3226" s="11"/>
    </row>
    <row r="3227" ht="12.75">
      <c r="A3227" s="11"/>
    </row>
    <row r="3228" ht="12.75">
      <c r="A3228" s="11"/>
    </row>
    <row r="3229" ht="12.75">
      <c r="A3229" s="11"/>
    </row>
    <row r="3230" ht="12.75">
      <c r="A3230" s="11"/>
    </row>
    <row r="3231" ht="12.75">
      <c r="A3231" s="11"/>
    </row>
    <row r="3232" ht="12.75">
      <c r="A3232" s="11"/>
    </row>
    <row r="3233" ht="12.75">
      <c r="A3233" s="11"/>
    </row>
    <row r="3234" ht="12.75">
      <c r="A3234" s="11"/>
    </row>
    <row r="3235" ht="12.75">
      <c r="A3235" s="11"/>
    </row>
    <row r="3236" ht="12.75">
      <c r="A3236" s="11"/>
    </row>
    <row r="3237" ht="12.75">
      <c r="A3237" s="11"/>
    </row>
    <row r="3238" ht="12.75">
      <c r="A3238" s="11"/>
    </row>
    <row r="3239" ht="12.75">
      <c r="A3239" s="11"/>
    </row>
    <row r="3240" ht="12.75">
      <c r="A3240" s="11"/>
    </row>
    <row r="3241" ht="12.75">
      <c r="A3241" s="11"/>
    </row>
    <row r="3242" ht="12.75">
      <c r="A3242" s="11"/>
    </row>
    <row r="3243" ht="12.75">
      <c r="A3243" s="11"/>
    </row>
    <row r="3244" ht="12.75">
      <c r="A3244" s="11"/>
    </row>
    <row r="3245" ht="12.75">
      <c r="A3245" s="11"/>
    </row>
    <row r="3246" ht="12.75">
      <c r="A3246" s="11"/>
    </row>
    <row r="3247" ht="12.75">
      <c r="A3247" s="11"/>
    </row>
    <row r="3248" ht="12.75">
      <c r="A3248" s="11"/>
    </row>
    <row r="3249" ht="12.75">
      <c r="A3249" s="11"/>
    </row>
    <row r="3250" ht="12.75">
      <c r="A3250" s="11"/>
    </row>
    <row r="3251" ht="12.75">
      <c r="A3251" s="11"/>
    </row>
    <row r="3252" ht="12.75">
      <c r="A3252" s="11"/>
    </row>
    <row r="3253" ht="12.75">
      <c r="A3253" s="11"/>
    </row>
    <row r="3254" ht="12.75">
      <c r="A3254" s="11"/>
    </row>
    <row r="3255" ht="12.75">
      <c r="A3255" s="11"/>
    </row>
    <row r="3256" ht="12.75">
      <c r="A3256" s="11"/>
    </row>
    <row r="3257" ht="12.75">
      <c r="A3257" s="11"/>
    </row>
    <row r="3258" ht="12.75">
      <c r="A3258" s="11"/>
    </row>
    <row r="3259" ht="12.75">
      <c r="A3259" s="11"/>
    </row>
    <row r="3260" ht="12.75">
      <c r="A3260" s="11"/>
    </row>
    <row r="3261" ht="12.75">
      <c r="A3261" s="11"/>
    </row>
    <row r="3262" ht="12.75">
      <c r="A3262" s="11"/>
    </row>
    <row r="3263" ht="12.75">
      <c r="A3263" s="11"/>
    </row>
    <row r="3264" ht="12.75">
      <c r="A3264" s="11"/>
    </row>
    <row r="3265" ht="12.75">
      <c r="A3265" s="11"/>
    </row>
    <row r="3266" ht="12.75">
      <c r="A3266" s="11"/>
    </row>
    <row r="3267" ht="12.75">
      <c r="A3267" s="11"/>
    </row>
    <row r="3268" ht="12.75">
      <c r="A3268" s="11"/>
    </row>
    <row r="3269" ht="12.75">
      <c r="A3269" s="11"/>
    </row>
    <row r="3270" ht="12.75">
      <c r="A3270" s="11"/>
    </row>
    <row r="3271" ht="12.75">
      <c r="A3271" s="11"/>
    </row>
    <row r="3272" ht="12.75">
      <c r="A3272" s="11"/>
    </row>
    <row r="3273" ht="12.75">
      <c r="A3273" s="11"/>
    </row>
    <row r="3274" ht="12.75">
      <c r="A3274" s="11"/>
    </row>
  </sheetData>
  <sheetProtection/>
  <mergeCells count="146">
    <mergeCell ref="D64:I64"/>
    <mergeCell ref="D65:I65"/>
    <mergeCell ref="D66:I66"/>
    <mergeCell ref="AH64:AM64"/>
    <mergeCell ref="AH65:AM65"/>
    <mergeCell ref="AH66:AM66"/>
    <mergeCell ref="J66:O66"/>
    <mergeCell ref="P66:U66"/>
    <mergeCell ref="V66:AA66"/>
    <mergeCell ref="AB66:AG66"/>
    <mergeCell ref="AN64:AS64"/>
    <mergeCell ref="AN65:AS65"/>
    <mergeCell ref="AN66:AS66"/>
    <mergeCell ref="IJ4:IO4"/>
    <mergeCell ref="FP4:FU4"/>
    <mergeCell ref="FV4:GA4"/>
    <mergeCell ref="ER4:EW4"/>
    <mergeCell ref="EX4:FC4"/>
    <mergeCell ref="EF4:EK4"/>
    <mergeCell ref="EL4:EQ4"/>
    <mergeCell ref="D2:I4"/>
    <mergeCell ref="C2:C5"/>
    <mergeCell ref="IJ2:IO2"/>
    <mergeCell ref="IP2:IU2"/>
    <mergeCell ref="IJ3:IO3"/>
    <mergeCell ref="IP3:IU3"/>
    <mergeCell ref="HL4:HQ4"/>
    <mergeCell ref="HR4:HW4"/>
    <mergeCell ref="HL2:HQ2"/>
    <mergeCell ref="HL3:HQ3"/>
    <mergeCell ref="IP4:IU4"/>
    <mergeCell ref="GN4:GS4"/>
    <mergeCell ref="GT4:GY4"/>
    <mergeCell ref="ID2:II2"/>
    <mergeCell ref="HX3:IC3"/>
    <mergeCell ref="ID3:II3"/>
    <mergeCell ref="GZ3:HE3"/>
    <mergeCell ref="HF3:HK3"/>
    <mergeCell ref="GZ2:HE2"/>
    <mergeCell ref="HF2:HK2"/>
    <mergeCell ref="HR2:HW2"/>
    <mergeCell ref="HX4:IC4"/>
    <mergeCell ref="ID4:II4"/>
    <mergeCell ref="GZ4:HE4"/>
    <mergeCell ref="HF4:HK4"/>
    <mergeCell ref="HR3:HW3"/>
    <mergeCell ref="HX2:IC2"/>
    <mergeCell ref="GN2:GS2"/>
    <mergeCell ref="GT2:GY2"/>
    <mergeCell ref="GB4:GG4"/>
    <mergeCell ref="GH4:GM4"/>
    <mergeCell ref="GB2:GG2"/>
    <mergeCell ref="GH2:GM2"/>
    <mergeCell ref="GB3:GG3"/>
    <mergeCell ref="GH3:GM3"/>
    <mergeCell ref="GN3:GS3"/>
    <mergeCell ref="GT3:GY3"/>
    <mergeCell ref="FV2:GA2"/>
    <mergeCell ref="FP3:FU3"/>
    <mergeCell ref="FV3:GA3"/>
    <mergeCell ref="FD2:FI2"/>
    <mergeCell ref="FJ2:FO2"/>
    <mergeCell ref="FD3:FI3"/>
    <mergeCell ref="FJ3:FO3"/>
    <mergeCell ref="FP2:FU2"/>
    <mergeCell ref="EF2:EK2"/>
    <mergeCell ref="EL2:EQ2"/>
    <mergeCell ref="EF3:EK3"/>
    <mergeCell ref="FD4:FI4"/>
    <mergeCell ref="FJ4:FO4"/>
    <mergeCell ref="ER2:EW2"/>
    <mergeCell ref="EX2:FC2"/>
    <mergeCell ref="ER3:EW3"/>
    <mergeCell ref="EX3:FC3"/>
    <mergeCell ref="EL3:EQ3"/>
    <mergeCell ref="DZ2:EE2"/>
    <mergeCell ref="BX4:CC4"/>
    <mergeCell ref="CD4:CI4"/>
    <mergeCell ref="CJ4:CO4"/>
    <mergeCell ref="CP4:CU4"/>
    <mergeCell ref="DH4:DM4"/>
    <mergeCell ref="DN4:DS4"/>
    <mergeCell ref="DZ4:EE4"/>
    <mergeCell ref="DH3:DM3"/>
    <mergeCell ref="DN3:DS3"/>
    <mergeCell ref="DT3:DY3"/>
    <mergeCell ref="DZ3:EE3"/>
    <mergeCell ref="CV4:DA4"/>
    <mergeCell ref="DB4:DG4"/>
    <mergeCell ref="DT4:DY4"/>
    <mergeCell ref="BR4:BW4"/>
    <mergeCell ref="DT2:DY2"/>
    <mergeCell ref="DB3:DG3"/>
    <mergeCell ref="AZ3:BE3"/>
    <mergeCell ref="BF3:BK3"/>
    <mergeCell ref="BL3:BQ3"/>
    <mergeCell ref="BR3:BW3"/>
    <mergeCell ref="DH2:DM2"/>
    <mergeCell ref="DN2:DS2"/>
    <mergeCell ref="CV2:DA2"/>
    <mergeCell ref="DB2:DG2"/>
    <mergeCell ref="BL4:BQ4"/>
    <mergeCell ref="CP2:CU2"/>
    <mergeCell ref="AZ4:BE4"/>
    <mergeCell ref="BF4:BK4"/>
    <mergeCell ref="CJ3:CO3"/>
    <mergeCell ref="CP3:CU3"/>
    <mergeCell ref="BX3:CC3"/>
    <mergeCell ref="CD3:CI3"/>
    <mergeCell ref="BR2:BW2"/>
    <mergeCell ref="CJ2:CO2"/>
    <mergeCell ref="AB4:AG4"/>
    <mergeCell ref="AH4:AM4"/>
    <mergeCell ref="AN4:AS4"/>
    <mergeCell ref="AT4:AY4"/>
    <mergeCell ref="AZ2:BE2"/>
    <mergeCell ref="CV3:DA3"/>
    <mergeCell ref="BF2:BK2"/>
    <mergeCell ref="BX2:CC2"/>
    <mergeCell ref="CD2:CI2"/>
    <mergeCell ref="BL2:BQ2"/>
    <mergeCell ref="J3:O3"/>
    <mergeCell ref="P3:U3"/>
    <mergeCell ref="V3:AA3"/>
    <mergeCell ref="J2:O2"/>
    <mergeCell ref="P2:U2"/>
    <mergeCell ref="V64:AA64"/>
    <mergeCell ref="V2:AA2"/>
    <mergeCell ref="AN2:AS2"/>
    <mergeCell ref="AT2:AY2"/>
    <mergeCell ref="AB3:AG3"/>
    <mergeCell ref="AH3:AM3"/>
    <mergeCell ref="AN3:AS3"/>
    <mergeCell ref="AT3:AY3"/>
    <mergeCell ref="AB2:AG2"/>
    <mergeCell ref="AH2:AM2"/>
    <mergeCell ref="AB64:AG64"/>
    <mergeCell ref="V65:AA65"/>
    <mergeCell ref="AB65:AG65"/>
    <mergeCell ref="J4:O4"/>
    <mergeCell ref="P4:U4"/>
    <mergeCell ref="P65:U65"/>
    <mergeCell ref="V4:AA4"/>
    <mergeCell ref="J64:O64"/>
    <mergeCell ref="J65:O65"/>
    <mergeCell ref="P64:U6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="67" zoomScaleNormal="67" zoomScalePageLayoutView="0" workbookViewId="0" topLeftCell="A1">
      <pane xSplit="1" topLeftCell="B1" activePane="topRight" state="frozen"/>
      <selection pane="topLeft" activeCell="A8" sqref="A8"/>
      <selection pane="topRight" activeCell="A1" sqref="A1"/>
    </sheetView>
  </sheetViews>
  <sheetFormatPr defaultColWidth="11.421875" defaultRowHeight="12.75"/>
  <cols>
    <col min="1" max="1" width="17.8515625" style="10" bestFit="1" customWidth="1"/>
    <col min="2" max="8" width="11.421875" style="13" customWidth="1"/>
    <col min="9" max="16384" width="11.421875" style="10" customWidth="1"/>
  </cols>
  <sheetData>
    <row r="1" spans="1:8" s="15" customFormat="1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7" s="14" customFormat="1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</row>
    <row r="3" spans="1:8" s="11" customFormat="1" ht="13.5" thickTop="1">
      <c r="A3" s="66" t="s">
        <v>106</v>
      </c>
      <c r="B3" s="32"/>
      <c r="C3" s="17"/>
      <c r="D3" s="26"/>
      <c r="E3" s="23"/>
      <c r="F3" s="17"/>
      <c r="G3" s="18"/>
      <c r="H3" s="11">
        <f>SUM(B3:G3)</f>
        <v>0</v>
      </c>
    </row>
    <row r="4" spans="1:15" s="11" customFormat="1" ht="12.75">
      <c r="A4" s="66" t="s">
        <v>107</v>
      </c>
      <c r="B4" s="33"/>
      <c r="C4" s="9">
        <v>2</v>
      </c>
      <c r="D4" s="8">
        <v>1</v>
      </c>
      <c r="E4" s="34">
        <v>1</v>
      </c>
      <c r="F4" s="9"/>
      <c r="G4" s="35"/>
      <c r="H4" s="11">
        <f aca="true" t="shared" si="0" ref="H4:H48">SUM(B4:G4)</f>
        <v>4</v>
      </c>
      <c r="I4" s="12"/>
      <c r="J4" s="12"/>
      <c r="K4" s="12"/>
      <c r="L4" s="12"/>
      <c r="M4" s="12"/>
      <c r="N4" s="12"/>
      <c r="O4" s="12"/>
    </row>
    <row r="5" spans="1:15" s="13" customFormat="1" ht="12.75">
      <c r="A5" s="67" t="s">
        <v>108</v>
      </c>
      <c r="B5" s="33"/>
      <c r="C5" s="9"/>
      <c r="D5" s="8"/>
      <c r="E5" s="34">
        <v>1</v>
      </c>
      <c r="F5" s="9"/>
      <c r="G5" s="35"/>
      <c r="H5" s="11">
        <f t="shared" si="0"/>
        <v>1</v>
      </c>
      <c r="I5" s="12"/>
      <c r="J5" s="12"/>
      <c r="K5" s="12"/>
      <c r="L5" s="12"/>
      <c r="M5" s="12"/>
      <c r="N5" s="12"/>
      <c r="O5" s="12"/>
    </row>
    <row r="6" spans="1:8" s="12" customFormat="1" ht="12.75">
      <c r="A6" s="67" t="s">
        <v>109</v>
      </c>
      <c r="B6" s="33"/>
      <c r="C6" s="9"/>
      <c r="D6" s="8"/>
      <c r="E6" s="34">
        <v>1</v>
      </c>
      <c r="F6" s="9">
        <v>1</v>
      </c>
      <c r="G6" s="35"/>
      <c r="H6" s="11">
        <f t="shared" si="0"/>
        <v>2</v>
      </c>
    </row>
    <row r="7" spans="1:15" s="13" customFormat="1" ht="12.75">
      <c r="A7" s="67" t="s">
        <v>110</v>
      </c>
      <c r="B7" s="33"/>
      <c r="C7" s="9"/>
      <c r="D7" s="8"/>
      <c r="E7" s="34"/>
      <c r="F7" s="9"/>
      <c r="G7" s="35"/>
      <c r="H7" s="11">
        <f t="shared" si="0"/>
        <v>0</v>
      </c>
      <c r="I7" s="12"/>
      <c r="J7" s="12"/>
      <c r="K7" s="12"/>
      <c r="L7" s="12"/>
      <c r="M7" s="12"/>
      <c r="N7" s="12"/>
      <c r="O7" s="12"/>
    </row>
    <row r="8" spans="1:8" s="12" customFormat="1" ht="12.75">
      <c r="A8" s="67" t="s">
        <v>111</v>
      </c>
      <c r="B8" s="33"/>
      <c r="C8" s="9"/>
      <c r="D8" s="8"/>
      <c r="E8" s="34"/>
      <c r="F8" s="9"/>
      <c r="G8" s="35">
        <v>2</v>
      </c>
      <c r="H8" s="11">
        <f t="shared" si="0"/>
        <v>2</v>
      </c>
    </row>
    <row r="9" spans="1:15" s="13" customFormat="1" ht="12.75">
      <c r="A9" s="67" t="s">
        <v>112</v>
      </c>
      <c r="B9" s="33"/>
      <c r="C9" s="9"/>
      <c r="D9" s="8"/>
      <c r="E9" s="34"/>
      <c r="F9" s="9">
        <v>2</v>
      </c>
      <c r="G9" s="35"/>
      <c r="H9" s="11">
        <f t="shared" si="0"/>
        <v>2</v>
      </c>
      <c r="I9" s="10"/>
      <c r="J9" s="10"/>
      <c r="K9" s="10"/>
      <c r="L9" s="10"/>
      <c r="M9" s="10"/>
      <c r="N9" s="10"/>
      <c r="O9" s="10"/>
    </row>
    <row r="10" spans="1:8" ht="12.75">
      <c r="A10" s="67" t="s">
        <v>113</v>
      </c>
      <c r="B10" s="33">
        <v>1</v>
      </c>
      <c r="C10" s="9"/>
      <c r="D10" s="8"/>
      <c r="E10" s="34"/>
      <c r="F10" s="9"/>
      <c r="G10" s="35"/>
      <c r="H10" s="11">
        <f t="shared" si="0"/>
        <v>1</v>
      </c>
    </row>
    <row r="11" spans="1:15" s="13" customFormat="1" ht="12.75">
      <c r="A11" s="67" t="s">
        <v>114</v>
      </c>
      <c r="B11" s="33">
        <v>1</v>
      </c>
      <c r="C11" s="9">
        <v>2</v>
      </c>
      <c r="D11" s="8"/>
      <c r="E11" s="34"/>
      <c r="F11" s="9"/>
      <c r="G11" s="35"/>
      <c r="H11" s="11">
        <f t="shared" si="0"/>
        <v>3</v>
      </c>
      <c r="I11" s="10"/>
      <c r="J11" s="10"/>
      <c r="K11" s="10"/>
      <c r="L11" s="10"/>
      <c r="M11" s="10"/>
      <c r="N11" s="10"/>
      <c r="O11" s="10"/>
    </row>
    <row r="12" spans="1:8" ht="12.75">
      <c r="A12" s="67" t="s">
        <v>115</v>
      </c>
      <c r="B12" s="33">
        <v>1</v>
      </c>
      <c r="C12" s="9"/>
      <c r="D12" s="8"/>
      <c r="E12" s="34"/>
      <c r="F12" s="9"/>
      <c r="G12" s="35"/>
      <c r="H12" s="11">
        <f t="shared" si="0"/>
        <v>1</v>
      </c>
    </row>
    <row r="13" spans="1:15" s="13" customFormat="1" ht="12.75">
      <c r="A13" s="67" t="s">
        <v>128</v>
      </c>
      <c r="B13" s="33">
        <v>1</v>
      </c>
      <c r="C13" s="9"/>
      <c r="D13" s="8"/>
      <c r="E13" s="34"/>
      <c r="F13" s="9"/>
      <c r="G13" s="35"/>
      <c r="H13" s="11">
        <f t="shared" si="0"/>
        <v>1</v>
      </c>
      <c r="I13" s="10"/>
      <c r="J13" s="10"/>
      <c r="K13" s="10"/>
      <c r="L13" s="10"/>
      <c r="M13" s="10"/>
      <c r="N13" s="10"/>
      <c r="O13" s="10"/>
    </row>
    <row r="14" spans="1:8" ht="12.75">
      <c r="A14" s="67" t="s">
        <v>136</v>
      </c>
      <c r="B14" s="33"/>
      <c r="C14" s="9"/>
      <c r="D14" s="8"/>
      <c r="E14" s="34"/>
      <c r="F14" s="9"/>
      <c r="G14" s="35"/>
      <c r="H14" s="11">
        <f t="shared" si="0"/>
        <v>0</v>
      </c>
    </row>
    <row r="15" spans="1:15" s="13" customFormat="1" ht="12.75">
      <c r="A15" s="67" t="s">
        <v>117</v>
      </c>
      <c r="B15" s="33"/>
      <c r="C15" s="9"/>
      <c r="D15" s="8">
        <v>1</v>
      </c>
      <c r="E15" s="34"/>
      <c r="F15" s="9"/>
      <c r="G15" s="35"/>
      <c r="H15" s="11">
        <f t="shared" si="0"/>
        <v>1</v>
      </c>
      <c r="I15" s="10"/>
      <c r="J15" s="10"/>
      <c r="K15" s="10"/>
      <c r="L15" s="10"/>
      <c r="M15" s="10"/>
      <c r="N15" s="10"/>
      <c r="O15" s="10"/>
    </row>
    <row r="16" spans="1:8" ht="12.75">
      <c r="A16" s="67" t="s">
        <v>129</v>
      </c>
      <c r="B16" s="33"/>
      <c r="C16" s="9"/>
      <c r="D16" s="8"/>
      <c r="E16" s="34"/>
      <c r="F16" s="9">
        <v>1</v>
      </c>
      <c r="G16" s="35"/>
      <c r="H16" s="11">
        <f t="shared" si="0"/>
        <v>1</v>
      </c>
    </row>
    <row r="17" spans="1:15" s="13" customFormat="1" ht="12.75">
      <c r="A17" s="67" t="s">
        <v>131</v>
      </c>
      <c r="B17" s="33"/>
      <c r="C17" s="9"/>
      <c r="D17" s="8"/>
      <c r="E17" s="34">
        <v>2</v>
      </c>
      <c r="F17" s="9"/>
      <c r="G17" s="35"/>
      <c r="H17" s="11">
        <f t="shared" si="0"/>
        <v>2</v>
      </c>
      <c r="I17" s="10"/>
      <c r="J17" s="10"/>
      <c r="K17" s="10"/>
      <c r="L17" s="10"/>
      <c r="M17" s="10"/>
      <c r="N17" s="10"/>
      <c r="O17" s="10"/>
    </row>
    <row r="18" spans="1:8" ht="12.75">
      <c r="A18" s="67" t="s">
        <v>132</v>
      </c>
      <c r="B18" s="33"/>
      <c r="C18" s="9"/>
      <c r="D18" s="8"/>
      <c r="E18" s="34">
        <v>2</v>
      </c>
      <c r="F18" s="9"/>
      <c r="G18" s="35"/>
      <c r="H18" s="11">
        <f t="shared" si="0"/>
        <v>2</v>
      </c>
    </row>
    <row r="19" spans="1:15" s="13" customFormat="1" ht="12.75">
      <c r="A19" s="67" t="s">
        <v>133</v>
      </c>
      <c r="B19" s="33"/>
      <c r="C19" s="9"/>
      <c r="D19" s="8"/>
      <c r="E19" s="34">
        <v>1</v>
      </c>
      <c r="F19" s="9"/>
      <c r="G19" s="35"/>
      <c r="H19" s="11">
        <f t="shared" si="0"/>
        <v>1</v>
      </c>
      <c r="I19" s="10"/>
      <c r="J19" s="10"/>
      <c r="K19" s="10"/>
      <c r="L19" s="10"/>
      <c r="M19" s="10"/>
      <c r="N19" s="10"/>
      <c r="O19" s="10"/>
    </row>
    <row r="20" spans="1:8" ht="12.75">
      <c r="A20" s="67" t="s">
        <v>134</v>
      </c>
      <c r="B20" s="33"/>
      <c r="C20" s="9"/>
      <c r="D20" s="8"/>
      <c r="E20" s="34"/>
      <c r="F20" s="9"/>
      <c r="G20" s="35"/>
      <c r="H20" s="11">
        <f t="shared" si="0"/>
        <v>0</v>
      </c>
    </row>
    <row r="21" spans="1:15" s="13" customFormat="1" ht="12.75">
      <c r="A21" s="67" t="s">
        <v>135</v>
      </c>
      <c r="B21" s="33"/>
      <c r="C21" s="9">
        <v>1</v>
      </c>
      <c r="D21" s="8">
        <v>1</v>
      </c>
      <c r="E21" s="34"/>
      <c r="F21" s="9"/>
      <c r="G21" s="35"/>
      <c r="H21" s="11">
        <f t="shared" si="0"/>
        <v>2</v>
      </c>
      <c r="I21" s="10"/>
      <c r="J21" s="10"/>
      <c r="K21" s="10"/>
      <c r="L21" s="10"/>
      <c r="M21" s="10"/>
      <c r="N21" s="10"/>
      <c r="O21" s="10"/>
    </row>
    <row r="22" spans="1:8" ht="12.75">
      <c r="A22" s="66" t="s">
        <v>106</v>
      </c>
      <c r="B22" s="33">
        <v>1</v>
      </c>
      <c r="C22" s="9"/>
      <c r="D22" s="8"/>
      <c r="E22" s="34"/>
      <c r="F22" s="9"/>
      <c r="G22" s="35"/>
      <c r="H22" s="11">
        <f t="shared" si="0"/>
        <v>1</v>
      </c>
    </row>
    <row r="23" spans="1:15" s="13" customFormat="1" ht="12.75">
      <c r="A23" s="66" t="s">
        <v>107</v>
      </c>
      <c r="B23" s="33"/>
      <c r="C23" s="9">
        <v>1</v>
      </c>
      <c r="D23" s="8"/>
      <c r="E23" s="34"/>
      <c r="F23" s="9"/>
      <c r="G23" s="35"/>
      <c r="H23" s="11">
        <f t="shared" si="0"/>
        <v>1</v>
      </c>
      <c r="I23" s="10"/>
      <c r="J23" s="10"/>
      <c r="K23" s="10"/>
      <c r="L23" s="10"/>
      <c r="M23" s="10"/>
      <c r="N23" s="10"/>
      <c r="O23" s="10"/>
    </row>
    <row r="24" spans="1:8" ht="12.75">
      <c r="A24" s="67" t="s">
        <v>108</v>
      </c>
      <c r="B24" s="33"/>
      <c r="C24" s="9"/>
      <c r="D24" s="8"/>
      <c r="E24" s="34">
        <v>1</v>
      </c>
      <c r="F24" s="9"/>
      <c r="G24" s="35"/>
      <c r="H24" s="11">
        <f t="shared" si="0"/>
        <v>1</v>
      </c>
    </row>
    <row r="25" spans="1:15" s="13" customFormat="1" ht="12.75">
      <c r="A25" s="67" t="s">
        <v>109</v>
      </c>
      <c r="B25" s="33"/>
      <c r="C25" s="9"/>
      <c r="D25" s="8"/>
      <c r="E25" s="34"/>
      <c r="F25" s="9"/>
      <c r="G25" s="35">
        <v>1</v>
      </c>
      <c r="H25" s="11">
        <f t="shared" si="0"/>
        <v>1</v>
      </c>
      <c r="I25" s="10"/>
      <c r="J25" s="10"/>
      <c r="K25" s="10"/>
      <c r="L25" s="10"/>
      <c r="M25" s="10"/>
      <c r="N25" s="10"/>
      <c r="O25" s="10"/>
    </row>
    <row r="26" spans="1:8" ht="12.75">
      <c r="A26" s="67" t="s">
        <v>110</v>
      </c>
      <c r="B26" s="33"/>
      <c r="C26" s="9"/>
      <c r="D26" s="8"/>
      <c r="E26" s="34"/>
      <c r="F26" s="9"/>
      <c r="G26" s="35">
        <v>1</v>
      </c>
      <c r="H26" s="11">
        <f t="shared" si="0"/>
        <v>1</v>
      </c>
    </row>
    <row r="27" spans="1:15" s="13" customFormat="1" ht="12.75">
      <c r="A27" s="67" t="s">
        <v>111</v>
      </c>
      <c r="B27" s="33"/>
      <c r="C27" s="9"/>
      <c r="D27" s="8"/>
      <c r="E27" s="34">
        <v>1</v>
      </c>
      <c r="F27" s="9"/>
      <c r="G27" s="35"/>
      <c r="H27" s="11">
        <f t="shared" si="0"/>
        <v>1</v>
      </c>
      <c r="I27" s="10"/>
      <c r="J27" s="10"/>
      <c r="K27" s="10"/>
      <c r="L27" s="10"/>
      <c r="M27" s="10"/>
      <c r="N27" s="10"/>
      <c r="O27" s="10"/>
    </row>
    <row r="28" spans="1:8" ht="12.75">
      <c r="A28" s="67" t="s">
        <v>112</v>
      </c>
      <c r="B28" s="33"/>
      <c r="C28" s="9"/>
      <c r="D28" s="8"/>
      <c r="E28" s="34"/>
      <c r="F28" s="9">
        <v>1</v>
      </c>
      <c r="G28" s="35"/>
      <c r="H28" s="11">
        <f t="shared" si="0"/>
        <v>1</v>
      </c>
    </row>
    <row r="29" spans="1:15" s="13" customFormat="1" ht="12.75">
      <c r="A29" s="67" t="s">
        <v>113</v>
      </c>
      <c r="B29" s="33"/>
      <c r="C29" s="9"/>
      <c r="D29" s="8"/>
      <c r="E29" s="34"/>
      <c r="F29" s="9"/>
      <c r="G29" s="35"/>
      <c r="H29" s="11">
        <f t="shared" si="0"/>
        <v>0</v>
      </c>
      <c r="I29" s="10"/>
      <c r="J29" s="10"/>
      <c r="K29" s="10"/>
      <c r="L29" s="10"/>
      <c r="M29" s="10"/>
      <c r="N29" s="10"/>
      <c r="O29" s="10"/>
    </row>
    <row r="30" spans="1:8" ht="12.75">
      <c r="A30" s="67" t="s">
        <v>114</v>
      </c>
      <c r="B30" s="33">
        <v>1</v>
      </c>
      <c r="C30" s="9"/>
      <c r="D30" s="8">
        <v>1</v>
      </c>
      <c r="E30" s="34">
        <v>1</v>
      </c>
      <c r="F30" s="9">
        <v>1</v>
      </c>
      <c r="G30" s="35">
        <v>1</v>
      </c>
      <c r="H30" s="11">
        <f t="shared" si="0"/>
        <v>5</v>
      </c>
    </row>
    <row r="31" spans="1:15" s="13" customFormat="1" ht="12.75">
      <c r="A31" s="67" t="s">
        <v>115</v>
      </c>
      <c r="B31" s="33"/>
      <c r="C31" s="9"/>
      <c r="D31" s="8"/>
      <c r="E31" s="34"/>
      <c r="F31" s="9"/>
      <c r="G31" s="35">
        <v>1</v>
      </c>
      <c r="H31" s="11">
        <f t="shared" si="0"/>
        <v>1</v>
      </c>
      <c r="I31" s="10"/>
      <c r="J31" s="10"/>
      <c r="K31" s="10"/>
      <c r="L31" s="10"/>
      <c r="M31" s="10"/>
      <c r="N31" s="10"/>
      <c r="O31" s="10"/>
    </row>
    <row r="32" spans="1:8" ht="12.75">
      <c r="A32" s="67" t="s">
        <v>128</v>
      </c>
      <c r="B32" s="33">
        <v>1</v>
      </c>
      <c r="C32" s="9"/>
      <c r="D32" s="8"/>
      <c r="E32" s="34"/>
      <c r="F32" s="9">
        <v>2</v>
      </c>
      <c r="G32" s="35"/>
      <c r="H32" s="11">
        <f t="shared" si="0"/>
        <v>3</v>
      </c>
    </row>
    <row r="33" spans="1:8" ht="12.75">
      <c r="A33" s="67" t="s">
        <v>136</v>
      </c>
      <c r="B33" s="33"/>
      <c r="C33" s="9"/>
      <c r="D33" s="8"/>
      <c r="E33" s="34"/>
      <c r="F33" s="9"/>
      <c r="G33" s="35"/>
      <c r="H33" s="11">
        <f t="shared" si="0"/>
        <v>0</v>
      </c>
    </row>
    <row r="34" spans="1:8" ht="12.75">
      <c r="A34" s="67" t="s">
        <v>117</v>
      </c>
      <c r="B34" s="33"/>
      <c r="C34" s="9"/>
      <c r="D34" s="8"/>
      <c r="E34" s="34"/>
      <c r="F34" s="9"/>
      <c r="G34" s="35"/>
      <c r="H34" s="11">
        <f t="shared" si="0"/>
        <v>0</v>
      </c>
    </row>
    <row r="35" spans="1:8" ht="12.75">
      <c r="A35" s="67" t="s">
        <v>129</v>
      </c>
      <c r="B35" s="33"/>
      <c r="C35" s="9"/>
      <c r="D35" s="8"/>
      <c r="E35" s="34"/>
      <c r="F35" s="9"/>
      <c r="G35" s="35"/>
      <c r="H35" s="11">
        <f t="shared" si="0"/>
        <v>0</v>
      </c>
    </row>
    <row r="36" spans="1:8" ht="12.75">
      <c r="A36" s="67" t="s">
        <v>131</v>
      </c>
      <c r="B36" s="33">
        <v>1</v>
      </c>
      <c r="C36" s="9"/>
      <c r="D36" s="8"/>
      <c r="E36" s="34"/>
      <c r="F36" s="9"/>
      <c r="G36" s="35">
        <v>1</v>
      </c>
      <c r="H36" s="11">
        <f t="shared" si="0"/>
        <v>2</v>
      </c>
    </row>
    <row r="37" spans="1:8" ht="12.75">
      <c r="A37" s="67" t="s">
        <v>132</v>
      </c>
      <c r="B37" s="33"/>
      <c r="C37" s="9"/>
      <c r="D37" s="8"/>
      <c r="E37" s="34"/>
      <c r="F37" s="9"/>
      <c r="G37" s="35">
        <v>1</v>
      </c>
      <c r="H37" s="11">
        <f t="shared" si="0"/>
        <v>1</v>
      </c>
    </row>
    <row r="38" spans="1:8" ht="12.75">
      <c r="A38" s="67" t="s">
        <v>133</v>
      </c>
      <c r="B38" s="33">
        <v>1</v>
      </c>
      <c r="C38" s="9">
        <v>1</v>
      </c>
      <c r="D38" s="8">
        <v>1</v>
      </c>
      <c r="E38" s="34"/>
      <c r="F38" s="9"/>
      <c r="G38" s="35"/>
      <c r="H38" s="11">
        <f t="shared" si="0"/>
        <v>3</v>
      </c>
    </row>
    <row r="39" spans="1:8" ht="12.75">
      <c r="A39" s="67" t="s">
        <v>134</v>
      </c>
      <c r="B39" s="33"/>
      <c r="C39" s="9">
        <v>1</v>
      </c>
      <c r="D39" s="8"/>
      <c r="E39" s="34"/>
      <c r="F39" s="9"/>
      <c r="G39" s="35"/>
      <c r="H39" s="11">
        <f t="shared" si="0"/>
        <v>1</v>
      </c>
    </row>
    <row r="40" spans="1:8" ht="12.75">
      <c r="A40" s="67" t="s">
        <v>135</v>
      </c>
      <c r="B40" s="33"/>
      <c r="C40" s="9">
        <v>1</v>
      </c>
      <c r="D40" s="8">
        <v>1</v>
      </c>
      <c r="E40" s="34">
        <v>1</v>
      </c>
      <c r="F40" s="9"/>
      <c r="G40" s="35"/>
      <c r="H40" s="11">
        <f t="shared" si="0"/>
        <v>3</v>
      </c>
    </row>
    <row r="41" spans="1:8" ht="12.75">
      <c r="A41" s="67" t="s">
        <v>166</v>
      </c>
      <c r="B41" s="124"/>
      <c r="C41" s="125"/>
      <c r="D41" s="126"/>
      <c r="E41" s="127"/>
      <c r="F41" s="125">
        <v>1</v>
      </c>
      <c r="G41" s="128"/>
      <c r="H41" s="11">
        <f t="shared" si="0"/>
        <v>1</v>
      </c>
    </row>
    <row r="42" spans="1:8" ht="12.75">
      <c r="A42" s="67" t="s">
        <v>166</v>
      </c>
      <c r="B42" s="124"/>
      <c r="C42" s="125"/>
      <c r="D42" s="126"/>
      <c r="E42" s="127"/>
      <c r="F42" s="125"/>
      <c r="G42" s="128"/>
      <c r="H42" s="11">
        <f t="shared" si="0"/>
        <v>0</v>
      </c>
    </row>
    <row r="43" spans="1:8" ht="12.75">
      <c r="A43" s="129" t="s">
        <v>169</v>
      </c>
      <c r="B43" s="124"/>
      <c r="C43" s="125"/>
      <c r="D43" s="126"/>
      <c r="E43" s="127"/>
      <c r="F43" s="125"/>
      <c r="G43" s="128"/>
      <c r="H43" s="11">
        <f t="shared" si="0"/>
        <v>0</v>
      </c>
    </row>
    <row r="44" spans="1:8" ht="12.75">
      <c r="A44" s="67" t="s">
        <v>169</v>
      </c>
      <c r="B44" s="124">
        <v>1</v>
      </c>
      <c r="C44" s="125"/>
      <c r="D44" s="126"/>
      <c r="E44" s="127"/>
      <c r="F44" s="125"/>
      <c r="G44" s="128"/>
      <c r="H44" s="11">
        <f t="shared" si="0"/>
        <v>1</v>
      </c>
    </row>
    <row r="45" spans="1:8" ht="12.75">
      <c r="A45" s="67" t="s">
        <v>172</v>
      </c>
      <c r="B45" s="124"/>
      <c r="C45" s="125"/>
      <c r="D45" s="126">
        <v>1</v>
      </c>
      <c r="E45" s="127"/>
      <c r="F45" s="125">
        <v>1</v>
      </c>
      <c r="G45" s="128">
        <v>1</v>
      </c>
      <c r="H45" s="11">
        <f t="shared" si="0"/>
        <v>3</v>
      </c>
    </row>
    <row r="46" spans="1:8" ht="13.5" thickBot="1">
      <c r="A46" s="67" t="s">
        <v>172</v>
      </c>
      <c r="B46" s="124"/>
      <c r="C46" s="125"/>
      <c r="D46" s="126">
        <v>2</v>
      </c>
      <c r="E46" s="127"/>
      <c r="F46" s="125">
        <v>1</v>
      </c>
      <c r="G46" s="128"/>
      <c r="H46" s="11">
        <f t="shared" si="0"/>
        <v>3</v>
      </c>
    </row>
    <row r="47" spans="1:8" ht="12.75" hidden="1">
      <c r="A47" s="67" t="e">
        <f>'U.E. ALZIRA'!#REF!</f>
        <v>#REF!</v>
      </c>
      <c r="B47" s="124"/>
      <c r="C47" s="125"/>
      <c r="D47" s="126"/>
      <c r="E47" s="127"/>
      <c r="F47" s="125"/>
      <c r="G47" s="128"/>
      <c r="H47" s="11">
        <f t="shared" si="0"/>
        <v>0</v>
      </c>
    </row>
    <row r="48" spans="1:8" ht="13.5" hidden="1" thickBot="1">
      <c r="A48" s="67" t="str">
        <f>'U.E. ALZIRA'!AQ3</f>
        <v>BURJASSOT</v>
      </c>
      <c r="B48" s="137"/>
      <c r="C48" s="9"/>
      <c r="D48" s="8"/>
      <c r="E48" s="34"/>
      <c r="F48" s="9"/>
      <c r="G48" s="35"/>
      <c r="H48" s="11">
        <f t="shared" si="0"/>
        <v>0</v>
      </c>
    </row>
    <row r="49" spans="1:14" ht="14.25" thickBot="1" thickTop="1">
      <c r="A49" s="40" t="s">
        <v>34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SUM(B3:B40)</f>
        <v>9</v>
      </c>
      <c r="C51" s="57">
        <f>(B51/N51)</f>
        <v>0.15</v>
      </c>
      <c r="D51" s="36">
        <f>SUM(C3:C40)</f>
        <v>9</v>
      </c>
      <c r="E51" s="57">
        <f>(D51/N51)</f>
        <v>0.15</v>
      </c>
      <c r="F51" s="36">
        <f>SUM(D3:D40)</f>
        <v>6</v>
      </c>
      <c r="G51" s="58">
        <f>(F51/N51)</f>
        <v>0.1</v>
      </c>
      <c r="H51" s="56">
        <f>SUM(E3:E40)</f>
        <v>12</v>
      </c>
      <c r="I51" s="57">
        <f>(H51/N51)</f>
        <v>0.2</v>
      </c>
      <c r="J51" s="36">
        <f>SUM(F3:F40)</f>
        <v>8</v>
      </c>
      <c r="K51" s="57">
        <f>(J51/N51)</f>
        <v>0.13333333333333333</v>
      </c>
      <c r="L51" s="36">
        <f>SUM(G3:G40)</f>
        <v>8</v>
      </c>
      <c r="M51" s="58">
        <f>(L51/N51)</f>
        <v>0.13333333333333333</v>
      </c>
      <c r="N51" s="60">
        <f>SUM(H3:H48)</f>
        <v>60</v>
      </c>
    </row>
    <row r="52" ht="13.5" thickTop="1"/>
    <row r="53" spans="2:7" ht="12.75">
      <c r="B53" s="13" t="s">
        <v>40</v>
      </c>
      <c r="C53" s="13" t="s">
        <v>41</v>
      </c>
      <c r="E53" s="13" t="s">
        <v>43</v>
      </c>
      <c r="F53" s="13" t="s">
        <v>42</v>
      </c>
      <c r="G53" s="13" t="s">
        <v>44</v>
      </c>
    </row>
    <row r="54" spans="2:7" ht="12.75">
      <c r="B54" s="13">
        <f>B51+D51+F51</f>
        <v>24</v>
      </c>
      <c r="C54" s="13">
        <f>H51+J51+L51</f>
        <v>28</v>
      </c>
      <c r="E54" s="13">
        <f>B51+H51</f>
        <v>21</v>
      </c>
      <c r="F54" s="13">
        <f>D51+J51</f>
        <v>17</v>
      </c>
      <c r="G54" s="13">
        <f>F51+L51</f>
        <v>14</v>
      </c>
    </row>
    <row r="55" spans="1:15" s="13" customFormat="1" ht="12.75">
      <c r="A55" s="10"/>
      <c r="I55" s="10"/>
      <c r="J55" s="10"/>
      <c r="K55" s="10"/>
      <c r="L55" s="10"/>
      <c r="M55" s="10"/>
      <c r="N55" s="10"/>
      <c r="O55" s="10"/>
    </row>
    <row r="57" spans="1:15" s="13" customFormat="1" ht="12.75">
      <c r="A57" s="10"/>
      <c r="I57" s="10"/>
      <c r="J57" s="10"/>
      <c r="K57" s="10"/>
      <c r="L57" s="10"/>
      <c r="M57" s="10"/>
      <c r="N57" s="10"/>
      <c r="O57" s="10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300" verticalDpi="3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">
        <v>106</v>
      </c>
      <c r="B3" s="32"/>
      <c r="C3" s="17"/>
      <c r="D3" s="26">
        <v>1</v>
      </c>
      <c r="E3" s="23"/>
      <c r="F3" s="17"/>
      <c r="G3" s="18"/>
      <c r="H3" s="11">
        <f>SUM(B3:G3)</f>
        <v>1</v>
      </c>
    </row>
    <row r="4" spans="1:8" ht="12.75">
      <c r="A4" s="66" t="s">
        <v>107</v>
      </c>
      <c r="B4" s="33"/>
      <c r="C4" s="9"/>
      <c r="D4" s="8"/>
      <c r="E4" s="34"/>
      <c r="F4" s="9"/>
      <c r="G4" s="35"/>
      <c r="H4" s="11">
        <f aca="true" t="shared" si="0" ref="H4:H48">SUM(B4:G4)</f>
        <v>0</v>
      </c>
    </row>
    <row r="5" spans="1:8" ht="12.75">
      <c r="A5" s="67" t="s">
        <v>108</v>
      </c>
      <c r="B5" s="33">
        <v>1</v>
      </c>
      <c r="C5" s="9"/>
      <c r="D5" s="8"/>
      <c r="E5" s="34">
        <v>1</v>
      </c>
      <c r="F5" s="9"/>
      <c r="G5" s="35"/>
      <c r="H5" s="11">
        <f t="shared" si="0"/>
        <v>2</v>
      </c>
    </row>
    <row r="6" spans="1:8" ht="12.75">
      <c r="A6" s="67" t="s">
        <v>109</v>
      </c>
      <c r="B6" s="33"/>
      <c r="C6" s="9">
        <v>1</v>
      </c>
      <c r="D6" s="8"/>
      <c r="E6" s="34"/>
      <c r="F6" s="9"/>
      <c r="G6" s="35"/>
      <c r="H6" s="11">
        <f t="shared" si="0"/>
        <v>1</v>
      </c>
    </row>
    <row r="7" spans="1:8" ht="12.75">
      <c r="A7" s="67" t="s">
        <v>110</v>
      </c>
      <c r="B7" s="33"/>
      <c r="C7" s="9"/>
      <c r="D7" s="8"/>
      <c r="E7" s="34"/>
      <c r="F7" s="9"/>
      <c r="G7" s="35"/>
      <c r="H7" s="11">
        <f t="shared" si="0"/>
        <v>0</v>
      </c>
    </row>
    <row r="8" spans="1:8" ht="12.75">
      <c r="A8" s="67" t="s">
        <v>111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8" ht="12.75">
      <c r="A9" s="67" t="s">
        <v>112</v>
      </c>
      <c r="B9" s="33"/>
      <c r="C9" s="9"/>
      <c r="D9" s="8"/>
      <c r="E9" s="34"/>
      <c r="F9" s="9"/>
      <c r="G9" s="35">
        <v>1</v>
      </c>
      <c r="H9" s="11">
        <f t="shared" si="0"/>
        <v>1</v>
      </c>
    </row>
    <row r="10" spans="1:8" ht="12.75">
      <c r="A10" s="67" t="s">
        <v>113</v>
      </c>
      <c r="B10" s="33"/>
      <c r="C10" s="9"/>
      <c r="D10" s="8"/>
      <c r="E10" s="34"/>
      <c r="F10" s="9"/>
      <c r="G10" s="35"/>
      <c r="H10" s="11">
        <f t="shared" si="0"/>
        <v>0</v>
      </c>
    </row>
    <row r="11" spans="1:8" ht="12.75">
      <c r="A11" s="67" t="s">
        <v>114</v>
      </c>
      <c r="B11" s="33"/>
      <c r="C11" s="9"/>
      <c r="D11" s="8">
        <v>1</v>
      </c>
      <c r="E11" s="34"/>
      <c r="F11" s="9"/>
      <c r="G11" s="35"/>
      <c r="H11" s="11">
        <f t="shared" si="0"/>
        <v>1</v>
      </c>
    </row>
    <row r="12" spans="1:8" ht="12.75">
      <c r="A12" s="67" t="s">
        <v>115</v>
      </c>
      <c r="B12" s="33"/>
      <c r="C12" s="9"/>
      <c r="D12" s="8">
        <v>1</v>
      </c>
      <c r="E12" s="34">
        <v>1</v>
      </c>
      <c r="F12" s="9"/>
      <c r="G12" s="35"/>
      <c r="H12" s="11">
        <f t="shared" si="0"/>
        <v>2</v>
      </c>
    </row>
    <row r="13" spans="1:8" ht="12.75">
      <c r="A13" s="67" t="s">
        <v>128</v>
      </c>
      <c r="B13" s="33"/>
      <c r="C13" s="9"/>
      <c r="D13" s="8">
        <v>1</v>
      </c>
      <c r="E13" s="34"/>
      <c r="F13" s="9">
        <v>1</v>
      </c>
      <c r="G13" s="35"/>
      <c r="H13" s="11">
        <f t="shared" si="0"/>
        <v>2</v>
      </c>
    </row>
    <row r="14" spans="1:8" ht="12.75">
      <c r="A14" s="67" t="s">
        <v>136</v>
      </c>
      <c r="B14" s="33"/>
      <c r="C14" s="9">
        <v>1</v>
      </c>
      <c r="D14" s="8"/>
      <c r="E14" s="34"/>
      <c r="F14" s="9"/>
      <c r="G14" s="35"/>
      <c r="H14" s="11">
        <f t="shared" si="0"/>
        <v>1</v>
      </c>
    </row>
    <row r="15" spans="1:8" ht="12.75">
      <c r="A15" s="67" t="s">
        <v>117</v>
      </c>
      <c r="B15" s="33"/>
      <c r="C15" s="9"/>
      <c r="D15" s="8"/>
      <c r="E15" s="34"/>
      <c r="F15" s="9"/>
      <c r="G15" s="35"/>
      <c r="H15" s="11">
        <f t="shared" si="0"/>
        <v>0</v>
      </c>
    </row>
    <row r="16" spans="1:8" ht="12.75">
      <c r="A16" s="67" t="s">
        <v>129</v>
      </c>
      <c r="B16" s="33"/>
      <c r="C16" s="9"/>
      <c r="D16" s="8">
        <v>1</v>
      </c>
      <c r="E16" s="34"/>
      <c r="F16" s="9"/>
      <c r="G16" s="35"/>
      <c r="H16" s="11">
        <f t="shared" si="0"/>
        <v>1</v>
      </c>
    </row>
    <row r="17" spans="1:8" ht="12.75">
      <c r="A17" s="67" t="s">
        <v>131</v>
      </c>
      <c r="B17" s="33"/>
      <c r="C17" s="9"/>
      <c r="D17" s="8"/>
      <c r="E17" s="34"/>
      <c r="F17" s="9"/>
      <c r="G17" s="35"/>
      <c r="H17" s="11">
        <f t="shared" si="0"/>
        <v>0</v>
      </c>
    </row>
    <row r="18" spans="1:8" ht="12.75">
      <c r="A18" s="67" t="s">
        <v>132</v>
      </c>
      <c r="B18" s="33"/>
      <c r="C18" s="9"/>
      <c r="D18" s="8"/>
      <c r="E18" s="34"/>
      <c r="F18" s="9"/>
      <c r="G18" s="35"/>
      <c r="H18" s="11">
        <f t="shared" si="0"/>
        <v>0</v>
      </c>
    </row>
    <row r="19" spans="1:8" ht="12.75">
      <c r="A19" s="67" t="s">
        <v>133</v>
      </c>
      <c r="B19" s="33"/>
      <c r="C19" s="9"/>
      <c r="D19" s="8"/>
      <c r="E19" s="34"/>
      <c r="F19" s="9"/>
      <c r="G19" s="35"/>
      <c r="H19" s="11">
        <f t="shared" si="0"/>
        <v>0</v>
      </c>
    </row>
    <row r="20" spans="1:8" ht="12.75">
      <c r="A20" s="67" t="s">
        <v>134</v>
      </c>
      <c r="B20" s="33"/>
      <c r="C20" s="9"/>
      <c r="D20" s="8"/>
      <c r="E20" s="34"/>
      <c r="F20" s="9"/>
      <c r="G20" s="35"/>
      <c r="H20" s="11">
        <f t="shared" si="0"/>
        <v>0</v>
      </c>
    </row>
    <row r="21" spans="1:8" ht="12.75">
      <c r="A21" s="67" t="s">
        <v>135</v>
      </c>
      <c r="B21" s="33"/>
      <c r="C21" s="9"/>
      <c r="D21" s="8"/>
      <c r="E21" s="34"/>
      <c r="F21" s="9"/>
      <c r="G21" s="35"/>
      <c r="H21" s="11">
        <f t="shared" si="0"/>
        <v>0</v>
      </c>
    </row>
    <row r="22" spans="1:8" ht="12.75">
      <c r="A22" s="66" t="s">
        <v>106</v>
      </c>
      <c r="B22" s="33"/>
      <c r="C22" s="9"/>
      <c r="D22" s="8">
        <v>1</v>
      </c>
      <c r="E22" s="34"/>
      <c r="F22" s="9"/>
      <c r="G22" s="35">
        <v>1</v>
      </c>
      <c r="H22" s="11">
        <f t="shared" si="0"/>
        <v>2</v>
      </c>
    </row>
    <row r="23" spans="1:8" ht="12.75">
      <c r="A23" s="66" t="s">
        <v>107</v>
      </c>
      <c r="B23" s="33"/>
      <c r="C23" s="9"/>
      <c r="D23" s="8"/>
      <c r="E23" s="34"/>
      <c r="F23" s="9"/>
      <c r="G23" s="35"/>
      <c r="H23" s="11">
        <f t="shared" si="0"/>
        <v>0</v>
      </c>
    </row>
    <row r="24" spans="1:8" ht="12.75">
      <c r="A24" s="67" t="s">
        <v>108</v>
      </c>
      <c r="B24" s="33"/>
      <c r="C24" s="9"/>
      <c r="D24" s="8"/>
      <c r="E24" s="34"/>
      <c r="F24" s="9"/>
      <c r="G24" s="35"/>
      <c r="H24" s="11">
        <f t="shared" si="0"/>
        <v>0</v>
      </c>
    </row>
    <row r="25" spans="1:8" ht="12.75">
      <c r="A25" s="67" t="s">
        <v>109</v>
      </c>
      <c r="B25" s="33"/>
      <c r="C25" s="9"/>
      <c r="D25" s="8"/>
      <c r="E25" s="34"/>
      <c r="F25" s="9"/>
      <c r="G25" s="35"/>
      <c r="H25" s="11">
        <f t="shared" si="0"/>
        <v>0</v>
      </c>
    </row>
    <row r="26" spans="1:8" ht="12.75">
      <c r="A26" s="67" t="s">
        <v>110</v>
      </c>
      <c r="B26" s="33"/>
      <c r="C26" s="9">
        <v>1</v>
      </c>
      <c r="D26" s="8"/>
      <c r="E26" s="34"/>
      <c r="F26" s="9"/>
      <c r="G26" s="35"/>
      <c r="H26" s="11">
        <f t="shared" si="0"/>
        <v>1</v>
      </c>
    </row>
    <row r="27" spans="1:8" ht="12.75">
      <c r="A27" s="67" t="s">
        <v>111</v>
      </c>
      <c r="B27" s="33"/>
      <c r="C27" s="9"/>
      <c r="D27" s="8">
        <v>1</v>
      </c>
      <c r="E27" s="34"/>
      <c r="F27" s="9">
        <v>1</v>
      </c>
      <c r="G27" s="35"/>
      <c r="H27" s="11">
        <f t="shared" si="0"/>
        <v>2</v>
      </c>
    </row>
    <row r="28" spans="1:8" ht="12.75">
      <c r="A28" s="67" t="s">
        <v>112</v>
      </c>
      <c r="B28" s="33"/>
      <c r="C28" s="9"/>
      <c r="D28" s="8"/>
      <c r="E28" s="34"/>
      <c r="F28" s="9">
        <v>1</v>
      </c>
      <c r="G28" s="35"/>
      <c r="H28" s="11">
        <f t="shared" si="0"/>
        <v>1</v>
      </c>
    </row>
    <row r="29" spans="1:8" ht="12.75">
      <c r="A29" s="67" t="s">
        <v>113</v>
      </c>
      <c r="B29" s="33"/>
      <c r="C29" s="9"/>
      <c r="D29" s="8"/>
      <c r="E29" s="34"/>
      <c r="F29" s="9"/>
      <c r="G29" s="35"/>
      <c r="H29" s="11">
        <f t="shared" si="0"/>
        <v>0</v>
      </c>
    </row>
    <row r="30" spans="1:8" ht="12.75">
      <c r="A30" s="67" t="s">
        <v>114</v>
      </c>
      <c r="B30" s="33"/>
      <c r="C30" s="9">
        <v>1</v>
      </c>
      <c r="D30" s="8"/>
      <c r="E30" s="34"/>
      <c r="F30" s="9"/>
      <c r="G30" s="35"/>
      <c r="H30" s="11">
        <f t="shared" si="0"/>
        <v>1</v>
      </c>
    </row>
    <row r="31" spans="1:8" ht="12.75">
      <c r="A31" s="67" t="s">
        <v>115</v>
      </c>
      <c r="B31" s="33">
        <v>2</v>
      </c>
      <c r="C31" s="9"/>
      <c r="D31" s="8"/>
      <c r="E31" s="34"/>
      <c r="F31" s="9">
        <v>1</v>
      </c>
      <c r="G31" s="35"/>
      <c r="H31" s="11">
        <f t="shared" si="0"/>
        <v>3</v>
      </c>
    </row>
    <row r="32" spans="1:8" ht="12.75">
      <c r="A32" s="67" t="s">
        <v>128</v>
      </c>
      <c r="B32" s="33"/>
      <c r="C32" s="9"/>
      <c r="D32" s="8"/>
      <c r="E32" s="34"/>
      <c r="F32" s="9"/>
      <c r="G32" s="35"/>
      <c r="H32" s="11">
        <f t="shared" si="0"/>
        <v>0</v>
      </c>
    </row>
    <row r="33" spans="1:8" ht="12.75">
      <c r="A33" s="67" t="s">
        <v>136</v>
      </c>
      <c r="B33" s="33"/>
      <c r="C33" s="9"/>
      <c r="D33" s="8"/>
      <c r="E33" s="34"/>
      <c r="F33" s="9"/>
      <c r="G33" s="35"/>
      <c r="H33" s="11">
        <f t="shared" si="0"/>
        <v>0</v>
      </c>
    </row>
    <row r="34" spans="1:8" ht="12.75">
      <c r="A34" s="67" t="s">
        <v>117</v>
      </c>
      <c r="B34" s="33"/>
      <c r="C34" s="9"/>
      <c r="D34" s="8"/>
      <c r="E34" s="34"/>
      <c r="F34" s="9"/>
      <c r="G34" s="35"/>
      <c r="H34" s="11">
        <f t="shared" si="0"/>
        <v>0</v>
      </c>
    </row>
    <row r="35" spans="1:8" ht="12.75">
      <c r="A35" s="67" t="s">
        <v>129</v>
      </c>
      <c r="B35" s="33"/>
      <c r="C35" s="9"/>
      <c r="D35" s="8"/>
      <c r="E35" s="34">
        <v>1</v>
      </c>
      <c r="F35" s="9"/>
      <c r="G35" s="35">
        <v>1</v>
      </c>
      <c r="H35" s="11">
        <f t="shared" si="0"/>
        <v>2</v>
      </c>
    </row>
    <row r="36" spans="1:8" ht="12.75">
      <c r="A36" s="67" t="s">
        <v>131</v>
      </c>
      <c r="B36" s="33"/>
      <c r="C36" s="9"/>
      <c r="D36" s="8">
        <v>1</v>
      </c>
      <c r="E36" s="34"/>
      <c r="F36" s="9"/>
      <c r="G36" s="35"/>
      <c r="H36" s="11">
        <f t="shared" si="0"/>
        <v>1</v>
      </c>
    </row>
    <row r="37" spans="1:8" ht="12.75">
      <c r="A37" s="67" t="s">
        <v>132</v>
      </c>
      <c r="B37" s="33"/>
      <c r="C37" s="9"/>
      <c r="D37" s="8"/>
      <c r="E37" s="34"/>
      <c r="F37" s="9"/>
      <c r="G37" s="35"/>
      <c r="H37" s="11">
        <f t="shared" si="0"/>
        <v>0</v>
      </c>
    </row>
    <row r="38" spans="1:8" ht="12.75">
      <c r="A38" s="67" t="s">
        <v>133</v>
      </c>
      <c r="B38" s="33"/>
      <c r="C38" s="9"/>
      <c r="D38" s="8"/>
      <c r="E38" s="34"/>
      <c r="F38" s="9"/>
      <c r="G38" s="35"/>
      <c r="H38" s="11">
        <f t="shared" si="0"/>
        <v>0</v>
      </c>
    </row>
    <row r="39" spans="1:8" ht="12.75">
      <c r="A39" s="67" t="s">
        <v>134</v>
      </c>
      <c r="B39" s="33"/>
      <c r="C39" s="9"/>
      <c r="D39" s="8">
        <v>1</v>
      </c>
      <c r="E39" s="34"/>
      <c r="F39" s="9"/>
      <c r="G39" s="35"/>
      <c r="H39" s="11">
        <f t="shared" si="0"/>
        <v>1</v>
      </c>
    </row>
    <row r="40" spans="1:8" ht="12.75">
      <c r="A40" s="67" t="s">
        <v>135</v>
      </c>
      <c r="B40" s="33"/>
      <c r="C40" s="9"/>
      <c r="D40" s="8"/>
      <c r="E40" s="34"/>
      <c r="F40" s="9"/>
      <c r="G40" s="35"/>
      <c r="H40" s="11">
        <f t="shared" si="0"/>
        <v>0</v>
      </c>
    </row>
    <row r="41" spans="1:8" ht="12.75">
      <c r="A41" s="67" t="s">
        <v>166</v>
      </c>
      <c r="B41" s="33">
        <v>1</v>
      </c>
      <c r="C41" s="9"/>
      <c r="D41" s="8"/>
      <c r="E41" s="34"/>
      <c r="F41" s="9"/>
      <c r="G41" s="35"/>
      <c r="H41" s="11">
        <f t="shared" si="0"/>
        <v>1</v>
      </c>
    </row>
    <row r="42" spans="1:8" ht="12.75">
      <c r="A42" s="67" t="s">
        <v>166</v>
      </c>
      <c r="B42" s="33"/>
      <c r="C42" s="9"/>
      <c r="D42" s="8"/>
      <c r="E42" s="34"/>
      <c r="F42" s="9"/>
      <c r="G42" s="35"/>
      <c r="H42" s="11">
        <f t="shared" si="0"/>
        <v>0</v>
      </c>
    </row>
    <row r="43" spans="1:8" ht="12.75">
      <c r="A43" s="129" t="s">
        <v>169</v>
      </c>
      <c r="B43" s="33"/>
      <c r="C43" s="9"/>
      <c r="D43" s="8"/>
      <c r="E43" s="34"/>
      <c r="F43" s="9"/>
      <c r="G43" s="35"/>
      <c r="H43" s="11">
        <f t="shared" si="0"/>
        <v>0</v>
      </c>
    </row>
    <row r="44" spans="1:8" ht="12.75">
      <c r="A44" s="67" t="s">
        <v>169</v>
      </c>
      <c r="B44" s="33"/>
      <c r="C44" s="9"/>
      <c r="D44" s="8"/>
      <c r="E44" s="34"/>
      <c r="F44" s="9"/>
      <c r="G44" s="35"/>
      <c r="H44" s="11">
        <f t="shared" si="0"/>
        <v>0</v>
      </c>
    </row>
    <row r="45" spans="1:8" ht="12.75">
      <c r="A45" s="67" t="s">
        <v>172</v>
      </c>
      <c r="B45" s="33"/>
      <c r="C45" s="9"/>
      <c r="D45" s="8"/>
      <c r="E45" s="34"/>
      <c r="F45" s="9"/>
      <c r="G45" s="35"/>
      <c r="H45" s="11">
        <f t="shared" si="0"/>
        <v>0</v>
      </c>
    </row>
    <row r="46" spans="1:8" ht="13.5" thickBot="1">
      <c r="A46" s="67" t="s">
        <v>172</v>
      </c>
      <c r="B46" s="33">
        <v>1</v>
      </c>
      <c r="C46" s="9">
        <v>1</v>
      </c>
      <c r="D46" s="8"/>
      <c r="E46" s="34"/>
      <c r="F46" s="9"/>
      <c r="G46" s="35"/>
      <c r="H46" s="11">
        <f t="shared" si="0"/>
        <v>2</v>
      </c>
    </row>
    <row r="47" spans="1:8" ht="12.75" hidden="1">
      <c r="A47" s="67" t="e">
        <f>'U.E. ALZIRA'!#REF!</f>
        <v>#REF!</v>
      </c>
      <c r="B47" s="33"/>
      <c r="C47" s="9"/>
      <c r="D47" s="8"/>
      <c r="E47" s="34"/>
      <c r="F47" s="9"/>
      <c r="G47" s="35"/>
      <c r="H47" s="11">
        <f t="shared" si="0"/>
        <v>0</v>
      </c>
    </row>
    <row r="48" spans="1:8" ht="13.5" hidden="1" thickBot="1">
      <c r="A48" s="67" t="str">
        <f>'U.E. ALZIRA'!AQ3</f>
        <v>BURJASSOT</v>
      </c>
      <c r="B48" s="33"/>
      <c r="C48" s="9"/>
      <c r="D48" s="8"/>
      <c r="E48" s="34"/>
      <c r="F48" s="9"/>
      <c r="G48" s="35"/>
      <c r="H48" s="11">
        <f t="shared" si="0"/>
        <v>0</v>
      </c>
    </row>
    <row r="49" spans="1:14" ht="14.25" thickBot="1" thickTop="1">
      <c r="A49" s="40" t="s">
        <v>35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SUM(B3:B48)</f>
        <v>5</v>
      </c>
      <c r="C51" s="57">
        <f>(B51/N51)</f>
        <v>0.1724137931034483</v>
      </c>
      <c r="D51" s="36">
        <f>SUM(C3:C48)</f>
        <v>5</v>
      </c>
      <c r="E51" s="57">
        <f>(D51/N51)</f>
        <v>0.1724137931034483</v>
      </c>
      <c r="F51" s="36">
        <f>SUM(D3:D48)</f>
        <v>9</v>
      </c>
      <c r="G51" s="58">
        <f>(F51/N51)</f>
        <v>0.3103448275862069</v>
      </c>
      <c r="H51" s="56">
        <f>SUM(E3:E48)</f>
        <v>3</v>
      </c>
      <c r="I51" s="57">
        <f>(H51/N51)</f>
        <v>0.10344827586206896</v>
      </c>
      <c r="J51" s="36">
        <f>SUM(F3:F48)</f>
        <v>4</v>
      </c>
      <c r="K51" s="57">
        <f>(J51/N51)</f>
        <v>0.13793103448275862</v>
      </c>
      <c r="L51" s="36">
        <f>SUM(G3:G48)</f>
        <v>3</v>
      </c>
      <c r="M51" s="58">
        <f>(L51/N51)</f>
        <v>0.10344827586206896</v>
      </c>
      <c r="N51" s="60">
        <f>SUM(H3:H48)</f>
        <v>29</v>
      </c>
    </row>
    <row r="52" ht="13.5" thickTop="1"/>
    <row r="53" spans="2:7" ht="12.75">
      <c r="B53" s="13" t="s">
        <v>40</v>
      </c>
      <c r="C53" s="13" t="s">
        <v>41</v>
      </c>
      <c r="D53" s="13"/>
      <c r="E53" s="13" t="s">
        <v>43</v>
      </c>
      <c r="F53" s="13" t="s">
        <v>42</v>
      </c>
      <c r="G53" s="13" t="s">
        <v>44</v>
      </c>
    </row>
    <row r="54" spans="2:7" ht="12.75">
      <c r="B54" s="13">
        <f>B51+D51+F51</f>
        <v>19</v>
      </c>
      <c r="C54" s="13">
        <f>H51+J51+L51</f>
        <v>10</v>
      </c>
      <c r="D54" s="13"/>
      <c r="E54" s="13">
        <f>B51+H51</f>
        <v>8</v>
      </c>
      <c r="F54" s="13">
        <f>D51+J51</f>
        <v>9</v>
      </c>
      <c r="G54" s="13">
        <f>F51+L51</f>
        <v>12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="67" zoomScaleNormal="67" zoomScalePageLayoutView="0" workbookViewId="0" topLeftCell="A1">
      <selection activeCell="H45" sqref="H45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/>
      <c r="B3" s="130"/>
      <c r="C3" s="68"/>
      <c r="D3" s="102"/>
      <c r="E3" s="101"/>
      <c r="F3" s="68"/>
      <c r="G3" s="103"/>
      <c r="H3" s="11">
        <f>SUM(B3:G3)</f>
        <v>0</v>
      </c>
    </row>
    <row r="4" spans="1:8" ht="12.75">
      <c r="A4" s="66" t="str">
        <f>'Gols marcats'!A4</f>
        <v>CATARROJA</v>
      </c>
      <c r="B4" s="130">
        <f>'Gols marcats'!B4</f>
        <v>0</v>
      </c>
      <c r="C4" s="68">
        <f>'Gols marcats'!C4</f>
        <v>2</v>
      </c>
      <c r="D4" s="102">
        <f>'Gols marcats'!D4</f>
        <v>1</v>
      </c>
      <c r="E4" s="101">
        <f>'Gols marcats'!E4</f>
        <v>1</v>
      </c>
      <c r="F4" s="68">
        <f>'Gols marcats'!F4</f>
        <v>0</v>
      </c>
      <c r="G4" s="103">
        <f>'Gols marcats'!G4</f>
        <v>0</v>
      </c>
      <c r="H4" s="11">
        <f aca="true" t="shared" si="0" ref="H4:H45">SUM(B4:G4)</f>
        <v>4</v>
      </c>
    </row>
    <row r="5" spans="1:8" ht="12.75">
      <c r="A5" s="66" t="str">
        <f>'Gols marcats'!A5</f>
        <v>OLÍMPIC</v>
      </c>
      <c r="B5" s="130">
        <f>'Gols marcats'!B5</f>
        <v>0</v>
      </c>
      <c r="C5" s="68">
        <f>'Gols marcats'!C5</f>
        <v>0</v>
      </c>
      <c r="D5" s="102">
        <f>'Gols marcats'!D5</f>
        <v>0</v>
      </c>
      <c r="E5" s="101">
        <f>'Gols marcats'!E5</f>
        <v>1</v>
      </c>
      <c r="F5" s="68">
        <f>'Gols marcats'!F5</f>
        <v>0</v>
      </c>
      <c r="G5" s="103">
        <f>'Gols marcats'!G5</f>
        <v>0</v>
      </c>
      <c r="H5" s="11">
        <f t="shared" si="0"/>
        <v>1</v>
      </c>
    </row>
    <row r="6" spans="1:8" ht="12.75">
      <c r="A6" s="66"/>
      <c r="B6" s="130"/>
      <c r="C6" s="68"/>
      <c r="D6" s="102"/>
      <c r="E6" s="101"/>
      <c r="F6" s="68"/>
      <c r="G6" s="103"/>
      <c r="H6" s="11">
        <f t="shared" si="0"/>
        <v>0</v>
      </c>
    </row>
    <row r="7" spans="1:8" ht="12.75">
      <c r="A7" s="66" t="str">
        <f>'Gols marcats'!A7</f>
        <v>CREVILLENT</v>
      </c>
      <c r="B7" s="130">
        <f>'Gols marcats'!B7</f>
        <v>0</v>
      </c>
      <c r="C7" s="68">
        <f>'Gols marcats'!C7</f>
        <v>0</v>
      </c>
      <c r="D7" s="102">
        <f>'Gols marcats'!D7</f>
        <v>0</v>
      </c>
      <c r="E7" s="101">
        <f>'Gols marcats'!E7</f>
        <v>0</v>
      </c>
      <c r="F7" s="68">
        <f>'Gols marcats'!F7</f>
        <v>0</v>
      </c>
      <c r="G7" s="103">
        <f>'Gols marcats'!G7</f>
        <v>0</v>
      </c>
      <c r="H7" s="11">
        <f t="shared" si="0"/>
        <v>0</v>
      </c>
    </row>
    <row r="8" spans="1:8" ht="12.75">
      <c r="A8" s="66"/>
      <c r="B8" s="130"/>
      <c r="C8" s="68"/>
      <c r="D8" s="102"/>
      <c r="E8" s="101"/>
      <c r="F8" s="68"/>
      <c r="G8" s="103"/>
      <c r="H8" s="11">
        <f t="shared" si="0"/>
        <v>0</v>
      </c>
    </row>
    <row r="9" spans="1:8" ht="12.75">
      <c r="A9" s="66" t="str">
        <f>'Gols marcats'!A9</f>
        <v>ALACANT B</v>
      </c>
      <c r="B9" s="130">
        <f>'Gols marcats'!B9</f>
        <v>0</v>
      </c>
      <c r="C9" s="68">
        <f>'Gols marcats'!C9</f>
        <v>0</v>
      </c>
      <c r="D9" s="102">
        <f>'Gols marcats'!D9</f>
        <v>0</v>
      </c>
      <c r="E9" s="101">
        <f>'Gols marcats'!E9</f>
        <v>0</v>
      </c>
      <c r="F9" s="68">
        <f>'Gols marcats'!F9</f>
        <v>2</v>
      </c>
      <c r="G9" s="103">
        <f>'Gols marcats'!G9</f>
        <v>0</v>
      </c>
      <c r="H9" s="11">
        <f t="shared" si="0"/>
        <v>2</v>
      </c>
    </row>
    <row r="10" spans="1:8" ht="12.75">
      <c r="A10" s="66"/>
      <c r="B10" s="130"/>
      <c r="C10" s="68"/>
      <c r="D10" s="102"/>
      <c r="E10" s="101"/>
      <c r="F10" s="68"/>
      <c r="G10" s="103"/>
      <c r="H10" s="11">
        <f t="shared" si="0"/>
        <v>0</v>
      </c>
    </row>
    <row r="11" spans="1:8" ht="12.75">
      <c r="A11" s="66" t="str">
        <f>'Gols marcats'!A11</f>
        <v>ELX ILICITANO</v>
      </c>
      <c r="B11" s="130">
        <f>'Gols marcats'!B11</f>
        <v>1</v>
      </c>
      <c r="C11" s="68">
        <f>'Gols marcats'!C11</f>
        <v>2</v>
      </c>
      <c r="D11" s="102">
        <f>'Gols marcats'!D11</f>
        <v>0</v>
      </c>
      <c r="E11" s="101">
        <f>'Gols marcats'!E11</f>
        <v>0</v>
      </c>
      <c r="F11" s="68">
        <f>'Gols marcats'!F11</f>
        <v>0</v>
      </c>
      <c r="G11" s="103">
        <f>'Gols marcats'!G11</f>
        <v>0</v>
      </c>
      <c r="H11" s="11">
        <f t="shared" si="0"/>
        <v>3</v>
      </c>
    </row>
    <row r="12" spans="1:8" ht="12.75">
      <c r="A12" s="66"/>
      <c r="B12" s="130"/>
      <c r="C12" s="68"/>
      <c r="D12" s="102"/>
      <c r="E12" s="101"/>
      <c r="F12" s="68"/>
      <c r="G12" s="103"/>
      <c r="H12" s="11">
        <f t="shared" si="0"/>
        <v>0</v>
      </c>
    </row>
    <row r="13" spans="1:8" ht="12.75">
      <c r="A13" s="66" t="str">
        <f>'Gols marcats'!A13</f>
        <v>PUÇOL</v>
      </c>
      <c r="B13" s="130">
        <f>'Gols marcats'!B13</f>
        <v>1</v>
      </c>
      <c r="C13" s="68">
        <f>'Gols marcats'!C13</f>
        <v>0</v>
      </c>
      <c r="D13" s="102">
        <f>'Gols marcats'!D13</f>
        <v>0</v>
      </c>
      <c r="E13" s="101">
        <f>'Gols marcats'!E13</f>
        <v>0</v>
      </c>
      <c r="F13" s="68">
        <f>'Gols marcats'!F13</f>
        <v>0</v>
      </c>
      <c r="G13" s="103">
        <f>'Gols marcats'!G13</f>
        <v>0</v>
      </c>
      <c r="H13" s="11">
        <f t="shared" si="0"/>
        <v>1</v>
      </c>
    </row>
    <row r="14" spans="1:8" ht="12.75">
      <c r="A14" s="66"/>
      <c r="B14" s="130"/>
      <c r="C14" s="68"/>
      <c r="D14" s="102"/>
      <c r="E14" s="101"/>
      <c r="F14" s="68"/>
      <c r="G14" s="103"/>
      <c r="H14" s="11">
        <f t="shared" si="0"/>
        <v>0</v>
      </c>
    </row>
    <row r="15" spans="1:8" ht="12.75">
      <c r="A15" s="66" t="str">
        <f>'Gols marcats'!A15</f>
        <v>RIBA-ROJA</v>
      </c>
      <c r="B15" s="130">
        <f>'Gols marcats'!B15</f>
        <v>0</v>
      </c>
      <c r="C15" s="68">
        <f>'Gols marcats'!C15</f>
        <v>0</v>
      </c>
      <c r="D15" s="102">
        <f>'Gols marcats'!D15</f>
        <v>1</v>
      </c>
      <c r="E15" s="101">
        <f>'Gols marcats'!E15</f>
        <v>0</v>
      </c>
      <c r="F15" s="68">
        <f>'Gols marcats'!F15</f>
        <v>0</v>
      </c>
      <c r="G15" s="103">
        <f>'Gols marcats'!G15</f>
        <v>0</v>
      </c>
      <c r="H15" s="11">
        <f t="shared" si="0"/>
        <v>1</v>
      </c>
    </row>
    <row r="16" spans="1:8" ht="12.75">
      <c r="A16" s="66"/>
      <c r="B16" s="130"/>
      <c r="C16" s="68"/>
      <c r="D16" s="102"/>
      <c r="E16" s="101"/>
      <c r="F16" s="68"/>
      <c r="G16" s="103"/>
      <c r="H16" s="11">
        <f t="shared" si="0"/>
        <v>0</v>
      </c>
    </row>
    <row r="17" spans="1:8" ht="12.75">
      <c r="A17" s="66" t="str">
        <f>'Gols marcats'!A17</f>
        <v>J. ESPANYOL</v>
      </c>
      <c r="B17" s="130">
        <f>'Gols marcats'!B17</f>
        <v>0</v>
      </c>
      <c r="C17" s="68">
        <f>'Gols marcats'!C17</f>
        <v>0</v>
      </c>
      <c r="D17" s="102">
        <f>'Gols marcats'!D17</f>
        <v>0</v>
      </c>
      <c r="E17" s="101">
        <f>'Gols marcats'!E17</f>
        <v>2</v>
      </c>
      <c r="F17" s="68">
        <f>'Gols marcats'!F17</f>
        <v>0</v>
      </c>
      <c r="G17" s="103">
        <f>'Gols marcats'!G17</f>
        <v>0</v>
      </c>
      <c r="H17" s="11">
        <f t="shared" si="0"/>
        <v>2</v>
      </c>
    </row>
    <row r="18" spans="1:8" ht="12.75">
      <c r="A18" s="66"/>
      <c r="B18" s="130"/>
      <c r="C18" s="68"/>
      <c r="D18" s="102"/>
      <c r="E18" s="101"/>
      <c r="F18" s="68"/>
      <c r="G18" s="103"/>
      <c r="H18" s="11">
        <f t="shared" si="0"/>
        <v>0</v>
      </c>
    </row>
    <row r="19" spans="1:8" ht="12.75">
      <c r="A19" s="66" t="str">
        <f>'Gols marcats'!A19</f>
        <v>LEVANTE B</v>
      </c>
      <c r="B19" s="130">
        <f>'Gols marcats'!B19</f>
        <v>0</v>
      </c>
      <c r="C19" s="68">
        <f>'Gols marcats'!C19</f>
        <v>0</v>
      </c>
      <c r="D19" s="102">
        <f>'Gols marcats'!D19</f>
        <v>0</v>
      </c>
      <c r="E19" s="101">
        <f>'Gols marcats'!E19</f>
        <v>1</v>
      </c>
      <c r="F19" s="68">
        <f>'Gols marcats'!F19</f>
        <v>0</v>
      </c>
      <c r="G19" s="103">
        <f>'Gols marcats'!G19</f>
        <v>0</v>
      </c>
      <c r="H19" s="11">
        <f t="shared" si="0"/>
        <v>1</v>
      </c>
    </row>
    <row r="20" spans="1:8" ht="12.75">
      <c r="A20" s="66"/>
      <c r="B20" s="130"/>
      <c r="C20" s="68"/>
      <c r="D20" s="102"/>
      <c r="E20" s="101"/>
      <c r="F20" s="68"/>
      <c r="G20" s="103"/>
      <c r="H20" s="11">
        <f t="shared" si="0"/>
        <v>0</v>
      </c>
    </row>
    <row r="21" spans="1:8" ht="12.75">
      <c r="A21" s="66" t="str">
        <f>'Gols marcats'!A21</f>
        <v>ELDENSE</v>
      </c>
      <c r="B21" s="130">
        <f>'Gols marcats'!B21</f>
        <v>0</v>
      </c>
      <c r="C21" s="68">
        <f>'Gols marcats'!C21</f>
        <v>1</v>
      </c>
      <c r="D21" s="102">
        <f>'Gols marcats'!D21</f>
        <v>1</v>
      </c>
      <c r="E21" s="101">
        <f>'Gols marcats'!E21</f>
        <v>0</v>
      </c>
      <c r="F21" s="68">
        <f>'Gols marcats'!F21</f>
        <v>0</v>
      </c>
      <c r="G21" s="103">
        <f>'Gols marcats'!G21</f>
        <v>0</v>
      </c>
      <c r="H21" s="11">
        <f t="shared" si="0"/>
        <v>2</v>
      </c>
    </row>
    <row r="22" spans="1:8" ht="12.75">
      <c r="A22" s="66" t="str">
        <f>'Gols marcats'!A22</f>
        <v>BURJASSOT</v>
      </c>
      <c r="B22" s="130">
        <f>'Gols marcats'!B22</f>
        <v>1</v>
      </c>
      <c r="C22" s="68">
        <f>'Gols marcats'!C22</f>
        <v>0</v>
      </c>
      <c r="D22" s="102">
        <f>'Gols marcats'!D22</f>
        <v>0</v>
      </c>
      <c r="E22" s="101">
        <f>'Gols marcats'!E22</f>
        <v>0</v>
      </c>
      <c r="F22" s="68">
        <f>'Gols marcats'!F22</f>
        <v>0</v>
      </c>
      <c r="G22" s="103">
        <f>'Gols marcats'!G22</f>
        <v>0</v>
      </c>
      <c r="H22" s="11">
        <f t="shared" si="0"/>
        <v>1</v>
      </c>
    </row>
    <row r="23" spans="1:8" ht="12.75">
      <c r="A23" s="66"/>
      <c r="B23" s="130"/>
      <c r="C23" s="68"/>
      <c r="D23" s="102"/>
      <c r="E23" s="101"/>
      <c r="F23" s="68"/>
      <c r="G23" s="103"/>
      <c r="H23" s="11">
        <f t="shared" si="0"/>
        <v>0</v>
      </c>
    </row>
    <row r="24" spans="1:8" ht="12.75">
      <c r="A24" s="66"/>
      <c r="B24" s="130"/>
      <c r="C24" s="68"/>
      <c r="D24" s="102"/>
      <c r="E24" s="101"/>
      <c r="F24" s="68"/>
      <c r="G24" s="103"/>
      <c r="H24" s="11">
        <f t="shared" si="0"/>
        <v>0</v>
      </c>
    </row>
    <row r="25" spans="1:8" ht="12.75">
      <c r="A25" s="66" t="str">
        <f>'Gols marcats'!A25</f>
        <v>TORREVIEJA</v>
      </c>
      <c r="B25" s="130">
        <f>'Gols marcats'!B25</f>
        <v>0</v>
      </c>
      <c r="C25" s="68">
        <f>'Gols marcats'!C25</f>
        <v>0</v>
      </c>
      <c r="D25" s="102">
        <f>'Gols marcats'!D25</f>
        <v>0</v>
      </c>
      <c r="E25" s="101">
        <f>'Gols marcats'!E25</f>
        <v>0</v>
      </c>
      <c r="F25" s="68">
        <f>'Gols marcats'!F25</f>
        <v>0</v>
      </c>
      <c r="G25" s="103">
        <f>'Gols marcats'!G25</f>
        <v>1</v>
      </c>
      <c r="H25" s="11">
        <f t="shared" si="0"/>
        <v>1</v>
      </c>
    </row>
    <row r="26" spans="1:8" ht="12.75">
      <c r="A26" s="66"/>
      <c r="B26" s="130"/>
      <c r="C26" s="68"/>
      <c r="D26" s="102"/>
      <c r="E26" s="101"/>
      <c r="F26" s="68"/>
      <c r="G26" s="103"/>
      <c r="H26" s="11">
        <f t="shared" si="0"/>
        <v>0</v>
      </c>
    </row>
    <row r="27" spans="1:8" ht="12.75">
      <c r="A27" s="66" t="str">
        <f>'Gols marcats'!A27</f>
        <v>NOVELDA</v>
      </c>
      <c r="B27" s="130">
        <f>'Gols marcats'!B27</f>
        <v>0</v>
      </c>
      <c r="C27" s="68">
        <f>'Gols marcats'!C27</f>
        <v>0</v>
      </c>
      <c r="D27" s="102">
        <f>'Gols marcats'!D27</f>
        <v>0</v>
      </c>
      <c r="E27" s="101">
        <f>'Gols marcats'!E27</f>
        <v>1</v>
      </c>
      <c r="F27" s="68">
        <f>'Gols marcats'!F27</f>
        <v>0</v>
      </c>
      <c r="G27" s="103">
        <f>'Gols marcats'!G27</f>
        <v>0</v>
      </c>
      <c r="H27" s="11">
        <f t="shared" si="0"/>
        <v>1</v>
      </c>
    </row>
    <row r="28" spans="1:8" ht="12.75">
      <c r="A28" s="66"/>
      <c r="B28" s="130"/>
      <c r="C28" s="68"/>
      <c r="D28" s="102"/>
      <c r="E28" s="101"/>
      <c r="F28" s="68"/>
      <c r="G28" s="103"/>
      <c r="H28" s="11">
        <f t="shared" si="0"/>
        <v>0</v>
      </c>
    </row>
    <row r="29" spans="1:8" ht="12.75">
      <c r="A29" s="66" t="str">
        <f>'Gols marcats'!A29</f>
        <v>LA NUCIA</v>
      </c>
      <c r="B29" s="130">
        <f>'Gols marcats'!B29</f>
        <v>0</v>
      </c>
      <c r="C29" s="68">
        <f>'Gols marcats'!C29</f>
        <v>0</v>
      </c>
      <c r="D29" s="102">
        <f>'Gols marcats'!D29</f>
        <v>0</v>
      </c>
      <c r="E29" s="101">
        <f>'Gols marcats'!E29</f>
        <v>0</v>
      </c>
      <c r="F29" s="68">
        <f>'Gols marcats'!F29</f>
        <v>0</v>
      </c>
      <c r="G29" s="103">
        <f>'Gols marcats'!G29</f>
        <v>0</v>
      </c>
      <c r="H29" s="11">
        <f t="shared" si="0"/>
        <v>0</v>
      </c>
    </row>
    <row r="30" spans="1:8" ht="12.75">
      <c r="A30" s="66"/>
      <c r="B30" s="130"/>
      <c r="C30" s="68"/>
      <c r="D30" s="102"/>
      <c r="E30" s="101"/>
      <c r="F30" s="68"/>
      <c r="G30" s="103"/>
      <c r="H30" s="11">
        <f t="shared" si="0"/>
        <v>0</v>
      </c>
    </row>
    <row r="31" spans="1:8" ht="12.75">
      <c r="A31" s="66" t="str">
        <f>'Gols marcats'!A31</f>
        <v>GANDIA</v>
      </c>
      <c r="B31" s="130">
        <f>'Gols marcats'!B31</f>
        <v>0</v>
      </c>
      <c r="C31" s="68">
        <f>'Gols marcats'!C31</f>
        <v>0</v>
      </c>
      <c r="D31" s="102">
        <f>'Gols marcats'!D31</f>
        <v>0</v>
      </c>
      <c r="E31" s="101">
        <f>'Gols marcats'!E31</f>
        <v>0</v>
      </c>
      <c r="F31" s="68">
        <f>'Gols marcats'!F31</f>
        <v>0</v>
      </c>
      <c r="G31" s="103">
        <f>'Gols marcats'!G31</f>
        <v>1</v>
      </c>
      <c r="H31" s="11">
        <f t="shared" si="0"/>
        <v>1</v>
      </c>
    </row>
    <row r="32" spans="1:8" ht="12.75">
      <c r="A32" s="66"/>
      <c r="B32" s="130"/>
      <c r="C32" s="68"/>
      <c r="D32" s="102"/>
      <c r="E32" s="101"/>
      <c r="F32" s="68"/>
      <c r="G32" s="103"/>
      <c r="H32" s="11">
        <f t="shared" si="0"/>
        <v>0</v>
      </c>
    </row>
    <row r="33" spans="1:8" ht="12.75">
      <c r="A33" s="66" t="str">
        <f>'Gols marcats'!A33</f>
        <v>J. Bº CRISTO</v>
      </c>
      <c r="B33" s="130">
        <f>'Gols marcats'!B33</f>
        <v>0</v>
      </c>
      <c r="C33" s="68">
        <f>'Gols marcats'!C33</f>
        <v>0</v>
      </c>
      <c r="D33" s="102">
        <f>'Gols marcats'!D33</f>
        <v>0</v>
      </c>
      <c r="E33" s="101">
        <f>'Gols marcats'!E33</f>
        <v>0</v>
      </c>
      <c r="F33" s="68">
        <f>'Gols marcats'!F33</f>
        <v>0</v>
      </c>
      <c r="G33" s="103">
        <f>'Gols marcats'!G33</f>
        <v>0</v>
      </c>
      <c r="H33" s="11">
        <f t="shared" si="0"/>
        <v>0</v>
      </c>
    </row>
    <row r="34" spans="1:8" ht="12.75">
      <c r="A34" s="66"/>
      <c r="B34" s="130"/>
      <c r="C34" s="68"/>
      <c r="D34" s="102"/>
      <c r="E34" s="101"/>
      <c r="F34" s="68"/>
      <c r="G34" s="103"/>
      <c r="H34" s="11">
        <f t="shared" si="0"/>
        <v>0</v>
      </c>
    </row>
    <row r="35" spans="1:8" ht="12.75">
      <c r="A35" s="66" t="str">
        <f>'Gols marcats'!A35</f>
        <v>VILA-REAL C</v>
      </c>
      <c r="B35" s="130">
        <f>'Gols marcats'!B35</f>
        <v>0</v>
      </c>
      <c r="C35" s="68">
        <f>'Gols marcats'!C35</f>
        <v>0</v>
      </c>
      <c r="D35" s="102">
        <f>'Gols marcats'!D35</f>
        <v>0</v>
      </c>
      <c r="E35" s="101">
        <f>'Gols marcats'!E35</f>
        <v>0</v>
      </c>
      <c r="F35" s="68">
        <f>'Gols marcats'!F35</f>
        <v>0</v>
      </c>
      <c r="G35" s="103">
        <f>'Gols marcats'!G35</f>
        <v>0</v>
      </c>
      <c r="H35" s="11">
        <f t="shared" si="0"/>
        <v>0</v>
      </c>
    </row>
    <row r="36" spans="1:8" ht="12.75">
      <c r="A36" s="66"/>
      <c r="B36" s="130"/>
      <c r="C36" s="68"/>
      <c r="D36" s="102"/>
      <c r="E36" s="101"/>
      <c r="F36" s="68"/>
      <c r="G36" s="103"/>
      <c r="H36" s="11">
        <f t="shared" si="0"/>
        <v>0</v>
      </c>
    </row>
    <row r="37" spans="1:8" ht="12.75">
      <c r="A37" s="66" t="str">
        <f>'Gols marcats'!A37</f>
        <v>ONDA</v>
      </c>
      <c r="B37" s="130">
        <f>'Gols marcats'!B37</f>
        <v>0</v>
      </c>
      <c r="C37" s="68">
        <f>'Gols marcats'!C37</f>
        <v>0</v>
      </c>
      <c r="D37" s="102">
        <f>'Gols marcats'!D37</f>
        <v>0</v>
      </c>
      <c r="E37" s="101">
        <f>'Gols marcats'!E37</f>
        <v>0</v>
      </c>
      <c r="F37" s="68">
        <f>'Gols marcats'!F37</f>
        <v>0</v>
      </c>
      <c r="G37" s="103">
        <f>'Gols marcats'!G37</f>
        <v>1</v>
      </c>
      <c r="H37" s="11">
        <f t="shared" si="0"/>
        <v>1</v>
      </c>
    </row>
    <row r="38" spans="1:8" ht="12.75">
      <c r="A38" s="66"/>
      <c r="B38" s="130"/>
      <c r="C38" s="68"/>
      <c r="D38" s="102"/>
      <c r="E38" s="101"/>
      <c r="F38" s="68"/>
      <c r="G38" s="103"/>
      <c r="H38" s="11">
        <f t="shared" si="0"/>
        <v>0</v>
      </c>
    </row>
    <row r="39" spans="1:8" ht="12.75">
      <c r="A39" s="66" t="str">
        <f>'Gols marcats'!A39</f>
        <v>TORRELLANO</v>
      </c>
      <c r="B39" s="130">
        <f>'Gols marcats'!B39</f>
        <v>0</v>
      </c>
      <c r="C39" s="68">
        <f>'Gols marcats'!C39</f>
        <v>1</v>
      </c>
      <c r="D39" s="102">
        <f>'Gols marcats'!D39</f>
        <v>0</v>
      </c>
      <c r="E39" s="101">
        <f>'Gols marcats'!E39</f>
        <v>0</v>
      </c>
      <c r="F39" s="68">
        <f>'Gols marcats'!F39</f>
        <v>0</v>
      </c>
      <c r="G39" s="103">
        <f>'Gols marcats'!G39</f>
        <v>0</v>
      </c>
      <c r="H39" s="11">
        <f t="shared" si="0"/>
        <v>1</v>
      </c>
    </row>
    <row r="40" spans="1:8" ht="12.75">
      <c r="A40" s="66"/>
      <c r="B40" s="130"/>
      <c r="C40" s="68"/>
      <c r="D40" s="102"/>
      <c r="E40" s="101"/>
      <c r="F40" s="68"/>
      <c r="G40" s="103"/>
      <c r="H40" s="11">
        <f t="shared" si="0"/>
        <v>0</v>
      </c>
    </row>
    <row r="41" spans="1:8" ht="12.75">
      <c r="A41" s="66"/>
      <c r="B41" s="130"/>
      <c r="C41" s="68"/>
      <c r="D41" s="102"/>
      <c r="E41" s="101"/>
      <c r="F41" s="68"/>
      <c r="G41" s="103"/>
      <c r="H41" s="11"/>
    </row>
    <row r="42" spans="1:8" ht="12.75">
      <c r="A42" s="66" t="str">
        <f>'Gols marcats'!A42</f>
        <v>EJEA</v>
      </c>
      <c r="B42" s="130">
        <f>'Gols marcats'!B42</f>
        <v>0</v>
      </c>
      <c r="C42" s="68">
        <f>'Gols marcats'!C42</f>
        <v>0</v>
      </c>
      <c r="D42" s="102">
        <f>'Gols marcats'!D42</f>
        <v>0</v>
      </c>
      <c r="E42" s="101">
        <f>'Gols marcats'!E42</f>
        <v>0</v>
      </c>
      <c r="F42" s="68">
        <f>'Gols marcats'!F42</f>
        <v>0</v>
      </c>
      <c r="G42" s="103">
        <f>'Gols marcats'!G42</f>
        <v>0</v>
      </c>
      <c r="H42" s="11">
        <f t="shared" si="0"/>
        <v>0</v>
      </c>
    </row>
    <row r="43" spans="1:8" ht="12.75">
      <c r="A43" s="66"/>
      <c r="B43" s="130"/>
      <c r="C43" s="68"/>
      <c r="D43" s="102"/>
      <c r="E43" s="101"/>
      <c r="F43" s="68"/>
      <c r="G43" s="103"/>
      <c r="H43" s="11"/>
    </row>
    <row r="44" spans="1:8" ht="12.75">
      <c r="A44" s="66" t="str">
        <f>'Gols marcats'!A44</f>
        <v>AYAMONTE</v>
      </c>
      <c r="B44" s="130">
        <f>'Gols marcats'!B44</f>
        <v>1</v>
      </c>
      <c r="C44" s="68">
        <f>'Gols marcats'!C44</f>
        <v>0</v>
      </c>
      <c r="D44" s="102">
        <f>'Gols marcats'!D44</f>
        <v>0</v>
      </c>
      <c r="E44" s="101">
        <f>'Gols marcats'!E44</f>
        <v>0</v>
      </c>
      <c r="F44" s="68">
        <f>'Gols marcats'!F44</f>
        <v>0</v>
      </c>
      <c r="G44" s="103">
        <f>'Gols marcats'!G44</f>
        <v>0</v>
      </c>
      <c r="H44" s="11">
        <f t="shared" si="0"/>
        <v>1</v>
      </c>
    </row>
    <row r="45" spans="1:8" ht="12.75">
      <c r="A45" s="66" t="str">
        <f>'Gols marcats'!A45</f>
        <v>JEREZ</v>
      </c>
      <c r="B45" s="130">
        <f>'Gols marcats'!B45</f>
        <v>0</v>
      </c>
      <c r="C45" s="68">
        <f>'Gols marcats'!C45</f>
        <v>0</v>
      </c>
      <c r="D45" s="102">
        <f>'Gols marcats'!D45</f>
        <v>1</v>
      </c>
      <c r="E45" s="101">
        <f>'Gols marcats'!E45</f>
        <v>0</v>
      </c>
      <c r="F45" s="68">
        <f>'Gols marcats'!F45</f>
        <v>1</v>
      </c>
      <c r="G45" s="103">
        <f>'Gols marcats'!G45</f>
        <v>1</v>
      </c>
      <c r="H45" s="11">
        <f t="shared" si="0"/>
        <v>3</v>
      </c>
    </row>
    <row r="46" spans="1:8" ht="13.5" thickBot="1">
      <c r="A46" s="66"/>
      <c r="B46" s="130"/>
      <c r="C46" s="68"/>
      <c r="D46" s="102"/>
      <c r="E46" s="101"/>
      <c r="F46" s="68"/>
      <c r="G46" s="103"/>
      <c r="H46" s="11"/>
    </row>
    <row r="47" spans="1:8" ht="12.75" hidden="1">
      <c r="A47" s="66">
        <f>'U.E. ALZIRA'!X47</f>
        <v>0</v>
      </c>
      <c r="B47" s="130">
        <f>'Gols marcats'!B47</f>
        <v>0</v>
      </c>
      <c r="C47" s="68">
        <f>'Gols marcats'!C47</f>
        <v>0</v>
      </c>
      <c r="D47" s="102">
        <f>'Gols marcats'!D47</f>
        <v>0</v>
      </c>
      <c r="E47" s="101">
        <f>'Gols marcats'!E47</f>
        <v>0</v>
      </c>
      <c r="F47" s="68">
        <f>'Gols marcats'!F47</f>
        <v>0</v>
      </c>
      <c r="G47" s="103">
        <f>'Gols marcats'!G47</f>
        <v>0</v>
      </c>
      <c r="H47" s="11">
        <f>SUM(B47:G47)</f>
        <v>0</v>
      </c>
    </row>
    <row r="48" spans="1:8" ht="13.5" hidden="1" thickBot="1">
      <c r="A48" s="66">
        <f>'U.E. ALZIRA'!X48</f>
        <v>0</v>
      </c>
      <c r="B48" s="130">
        <f>'Gols marcats'!B48</f>
        <v>0</v>
      </c>
      <c r="C48" s="68">
        <f>'Gols marcats'!C48</f>
        <v>0</v>
      </c>
      <c r="D48" s="102">
        <f>'Gols marcats'!D48</f>
        <v>0</v>
      </c>
      <c r="E48" s="101">
        <f>'Gols marcats'!E48</f>
        <v>0</v>
      </c>
      <c r="F48" s="68">
        <f>'Gols marcats'!F48</f>
        <v>0</v>
      </c>
      <c r="G48" s="103">
        <f>'Gols marcats'!G48</f>
        <v>0</v>
      </c>
      <c r="H48" s="11">
        <f>SUM(B48:G48)</f>
        <v>0</v>
      </c>
    </row>
    <row r="49" spans="1:14" ht="14.25" thickBot="1" thickTop="1">
      <c r="A49" s="40" t="s">
        <v>37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4</v>
      </c>
      <c r="C51" s="57">
        <f>(B51/N51)</f>
        <v>0.14814814814814814</v>
      </c>
      <c r="D51" s="36">
        <f>SUM(C3:C46)</f>
        <v>6</v>
      </c>
      <c r="E51" s="57">
        <f>(D51/N51)</f>
        <v>0.2222222222222222</v>
      </c>
      <c r="F51" s="36">
        <f>SUM(D3:D46)</f>
        <v>4</v>
      </c>
      <c r="G51" s="58">
        <f>(F51/N51)</f>
        <v>0.14814814814814814</v>
      </c>
      <c r="H51" s="56">
        <f>SUM(E3:E46)</f>
        <v>6</v>
      </c>
      <c r="I51" s="57">
        <f>(H51/N51)</f>
        <v>0.2222222222222222</v>
      </c>
      <c r="J51" s="36">
        <f>SUM(F3:F46)</f>
        <v>3</v>
      </c>
      <c r="K51" s="57">
        <f>(J51/N51)</f>
        <v>0.1111111111111111</v>
      </c>
      <c r="L51" s="36">
        <f>SUM(G3:G46)</f>
        <v>4</v>
      </c>
      <c r="M51" s="58">
        <f>(L51/N51)</f>
        <v>0.14814814814814814</v>
      </c>
      <c r="N51" s="60">
        <f>SUM(H3:H48)</f>
        <v>27</v>
      </c>
    </row>
    <row r="52" ht="13.5" thickTop="1"/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/>
      <c r="B3" s="130"/>
      <c r="C3" s="68"/>
      <c r="D3" s="102"/>
      <c r="E3" s="101"/>
      <c r="F3" s="68"/>
      <c r="G3" s="103"/>
      <c r="H3" s="11">
        <f>SUM(B3:G3)</f>
        <v>0</v>
      </c>
    </row>
    <row r="4" spans="1:8" ht="12.75">
      <c r="A4" s="66" t="str">
        <f>'Gols marcats'!A4</f>
        <v>CATARROJA</v>
      </c>
      <c r="B4" s="130">
        <f>'Gols encaixats'!B4</f>
        <v>0</v>
      </c>
      <c r="C4" s="68">
        <f>'Gols encaixats'!C4</f>
        <v>0</v>
      </c>
      <c r="D4" s="102">
        <f>'Gols encaixats'!D4</f>
        <v>0</v>
      </c>
      <c r="E4" s="101">
        <f>'Gols encaixats'!E4</f>
        <v>0</v>
      </c>
      <c r="F4" s="68">
        <f>'Gols encaixats'!F4</f>
        <v>0</v>
      </c>
      <c r="G4" s="103">
        <f>'Gols encaixats'!G4</f>
        <v>0</v>
      </c>
      <c r="H4" s="11">
        <f aca="true" t="shared" si="0" ref="H4:H45">SUM(B4:G4)</f>
        <v>0</v>
      </c>
    </row>
    <row r="5" spans="1:8" ht="12.75">
      <c r="A5" s="66" t="str">
        <f>'Gols marcats'!A5</f>
        <v>OLÍMPIC</v>
      </c>
      <c r="B5" s="130">
        <f>'Gols encaixats'!B5</f>
        <v>1</v>
      </c>
      <c r="C5" s="68">
        <f>'Gols encaixats'!C5</f>
        <v>0</v>
      </c>
      <c r="D5" s="102">
        <f>'Gols encaixats'!D5</f>
        <v>0</v>
      </c>
      <c r="E5" s="101">
        <f>'Gols encaixats'!E5</f>
        <v>1</v>
      </c>
      <c r="F5" s="68">
        <f>'Gols encaixats'!F5</f>
        <v>0</v>
      </c>
      <c r="G5" s="103">
        <f>'Gols encaixats'!G5</f>
        <v>0</v>
      </c>
      <c r="H5" s="11">
        <f t="shared" si="0"/>
        <v>2</v>
      </c>
    </row>
    <row r="6" spans="1:8" ht="12.75">
      <c r="A6" s="66"/>
      <c r="B6" s="130"/>
      <c r="C6" s="68"/>
      <c r="D6" s="102"/>
      <c r="E6" s="101"/>
      <c r="F6" s="68"/>
      <c r="G6" s="103"/>
      <c r="H6" s="11">
        <f t="shared" si="0"/>
        <v>0</v>
      </c>
    </row>
    <row r="7" spans="1:8" ht="12.75">
      <c r="A7" s="66" t="str">
        <f>'Gols marcats'!A7</f>
        <v>CREVILLENT</v>
      </c>
      <c r="B7" s="130">
        <f>'Gols encaixats'!B7</f>
        <v>0</v>
      </c>
      <c r="C7" s="68">
        <f>'Gols encaixats'!C7</f>
        <v>0</v>
      </c>
      <c r="D7" s="102">
        <f>'Gols encaixats'!D7</f>
        <v>0</v>
      </c>
      <c r="E7" s="101">
        <f>'Gols encaixats'!E7</f>
        <v>0</v>
      </c>
      <c r="F7" s="68">
        <f>'Gols encaixats'!F7</f>
        <v>0</v>
      </c>
      <c r="G7" s="103">
        <f>'Gols encaixats'!G7</f>
        <v>0</v>
      </c>
      <c r="H7" s="11">
        <f t="shared" si="0"/>
        <v>0</v>
      </c>
    </row>
    <row r="8" spans="1:8" ht="12.75">
      <c r="A8" s="66"/>
      <c r="B8" s="130"/>
      <c r="C8" s="68"/>
      <c r="D8" s="102"/>
      <c r="E8" s="101"/>
      <c r="F8" s="68"/>
      <c r="G8" s="103"/>
      <c r="H8" s="11">
        <f t="shared" si="0"/>
        <v>0</v>
      </c>
    </row>
    <row r="9" spans="1:8" ht="12.75">
      <c r="A9" s="66" t="str">
        <f>'Gols marcats'!A9</f>
        <v>ALACANT B</v>
      </c>
      <c r="B9" s="130">
        <f>'Gols encaixats'!B9</f>
        <v>0</v>
      </c>
      <c r="C9" s="68">
        <f>'Gols encaixats'!C9</f>
        <v>0</v>
      </c>
      <c r="D9" s="102">
        <f>'Gols encaixats'!D9</f>
        <v>0</v>
      </c>
      <c r="E9" s="101">
        <f>'Gols encaixats'!E9</f>
        <v>0</v>
      </c>
      <c r="F9" s="68">
        <f>'Gols encaixats'!F9</f>
        <v>0</v>
      </c>
      <c r="G9" s="103">
        <f>'Gols encaixats'!G9</f>
        <v>1</v>
      </c>
      <c r="H9" s="11">
        <f t="shared" si="0"/>
        <v>1</v>
      </c>
    </row>
    <row r="10" spans="1:8" ht="12.75">
      <c r="A10" s="66"/>
      <c r="B10" s="130"/>
      <c r="C10" s="68"/>
      <c r="D10" s="102"/>
      <c r="E10" s="101"/>
      <c r="F10" s="68"/>
      <c r="G10" s="103"/>
      <c r="H10" s="11">
        <f t="shared" si="0"/>
        <v>0</v>
      </c>
    </row>
    <row r="11" spans="1:8" ht="12.75">
      <c r="A11" s="66" t="str">
        <f>'Gols marcats'!A11</f>
        <v>ELX ILICITANO</v>
      </c>
      <c r="B11" s="130">
        <f>'Gols encaixats'!B11</f>
        <v>0</v>
      </c>
      <c r="C11" s="68">
        <f>'Gols encaixats'!C11</f>
        <v>0</v>
      </c>
      <c r="D11" s="102">
        <f>'Gols encaixats'!D11</f>
        <v>1</v>
      </c>
      <c r="E11" s="101">
        <f>'Gols encaixats'!E11</f>
        <v>0</v>
      </c>
      <c r="F11" s="68">
        <f>'Gols encaixats'!F11</f>
        <v>0</v>
      </c>
      <c r="G11" s="103">
        <f>'Gols encaixats'!G11</f>
        <v>0</v>
      </c>
      <c r="H11" s="11">
        <f t="shared" si="0"/>
        <v>1</v>
      </c>
    </row>
    <row r="12" spans="1:8" ht="12.75">
      <c r="A12" s="66"/>
      <c r="B12" s="130"/>
      <c r="C12" s="68"/>
      <c r="D12" s="102"/>
      <c r="E12" s="101"/>
      <c r="F12" s="68"/>
      <c r="G12" s="103"/>
      <c r="H12" s="11">
        <f t="shared" si="0"/>
        <v>0</v>
      </c>
    </row>
    <row r="13" spans="1:8" ht="12.75">
      <c r="A13" s="66" t="str">
        <f>'Gols marcats'!A13</f>
        <v>PUÇOL</v>
      </c>
      <c r="B13" s="130">
        <f>'Gols encaixats'!B13</f>
        <v>0</v>
      </c>
      <c r="C13" s="68">
        <f>'Gols encaixats'!C13</f>
        <v>0</v>
      </c>
      <c r="D13" s="102">
        <f>'Gols encaixats'!D13</f>
        <v>1</v>
      </c>
      <c r="E13" s="101">
        <f>'Gols encaixats'!E13</f>
        <v>0</v>
      </c>
      <c r="F13" s="68">
        <f>'Gols encaixats'!F13</f>
        <v>1</v>
      </c>
      <c r="G13" s="103">
        <f>'Gols encaixats'!G13</f>
        <v>0</v>
      </c>
      <c r="H13" s="11">
        <f t="shared" si="0"/>
        <v>2</v>
      </c>
    </row>
    <row r="14" spans="1:8" ht="12.75">
      <c r="A14" s="66"/>
      <c r="B14" s="130"/>
      <c r="C14" s="68"/>
      <c r="D14" s="102"/>
      <c r="E14" s="101"/>
      <c r="F14" s="68"/>
      <c r="G14" s="103"/>
      <c r="H14" s="11">
        <f t="shared" si="0"/>
        <v>0</v>
      </c>
    </row>
    <row r="15" spans="1:8" ht="12.75">
      <c r="A15" s="66" t="str">
        <f>'Gols marcats'!A15</f>
        <v>RIBA-ROJA</v>
      </c>
      <c r="B15" s="130">
        <f>'Gols encaixats'!B15</f>
        <v>0</v>
      </c>
      <c r="C15" s="68">
        <f>'Gols encaixats'!C15</f>
        <v>0</v>
      </c>
      <c r="D15" s="102">
        <f>'Gols encaixats'!D15</f>
        <v>0</v>
      </c>
      <c r="E15" s="101">
        <f>'Gols encaixats'!E15</f>
        <v>0</v>
      </c>
      <c r="F15" s="68">
        <f>'Gols encaixats'!F15</f>
        <v>0</v>
      </c>
      <c r="G15" s="103">
        <f>'Gols encaixats'!G15</f>
        <v>0</v>
      </c>
      <c r="H15" s="11">
        <f t="shared" si="0"/>
        <v>0</v>
      </c>
    </row>
    <row r="16" spans="1:8" ht="12.75">
      <c r="A16" s="66"/>
      <c r="B16" s="130"/>
      <c r="C16" s="68"/>
      <c r="D16" s="102"/>
      <c r="E16" s="101"/>
      <c r="F16" s="68"/>
      <c r="G16" s="103"/>
      <c r="H16" s="11">
        <f t="shared" si="0"/>
        <v>0</v>
      </c>
    </row>
    <row r="17" spans="1:8" ht="12.75">
      <c r="A17" s="66" t="str">
        <f>'Gols marcats'!A17</f>
        <v>J. ESPANYOL</v>
      </c>
      <c r="B17" s="130">
        <f>'Gols encaixats'!B17</f>
        <v>0</v>
      </c>
      <c r="C17" s="68">
        <f>'Gols encaixats'!C17</f>
        <v>0</v>
      </c>
      <c r="D17" s="102">
        <f>'Gols encaixats'!D17</f>
        <v>0</v>
      </c>
      <c r="E17" s="101">
        <f>'Gols encaixats'!E17</f>
        <v>0</v>
      </c>
      <c r="F17" s="68">
        <f>'Gols encaixats'!F17</f>
        <v>0</v>
      </c>
      <c r="G17" s="103">
        <f>'Gols encaixats'!G17</f>
        <v>0</v>
      </c>
      <c r="H17" s="11">
        <f t="shared" si="0"/>
        <v>0</v>
      </c>
    </row>
    <row r="18" spans="1:8" ht="12.75">
      <c r="A18" s="66"/>
      <c r="B18" s="130"/>
      <c r="C18" s="68"/>
      <c r="D18" s="102"/>
      <c r="E18" s="101"/>
      <c r="F18" s="68"/>
      <c r="G18" s="103"/>
      <c r="H18" s="11">
        <f t="shared" si="0"/>
        <v>0</v>
      </c>
    </row>
    <row r="19" spans="1:8" ht="12.75">
      <c r="A19" s="66" t="str">
        <f>'Gols marcats'!A19</f>
        <v>LEVANTE B</v>
      </c>
      <c r="B19" s="130">
        <f>'Gols encaixats'!B19</f>
        <v>0</v>
      </c>
      <c r="C19" s="68">
        <f>'Gols encaixats'!C19</f>
        <v>0</v>
      </c>
      <c r="D19" s="102">
        <f>'Gols encaixats'!D19</f>
        <v>0</v>
      </c>
      <c r="E19" s="101">
        <f>'Gols encaixats'!E19</f>
        <v>0</v>
      </c>
      <c r="F19" s="68">
        <f>'Gols encaixats'!F19</f>
        <v>0</v>
      </c>
      <c r="G19" s="103">
        <f>'Gols encaixats'!G19</f>
        <v>0</v>
      </c>
      <c r="H19" s="11">
        <f t="shared" si="0"/>
        <v>0</v>
      </c>
    </row>
    <row r="20" spans="1:8" ht="12.75">
      <c r="A20" s="66"/>
      <c r="B20" s="130"/>
      <c r="C20" s="68"/>
      <c r="D20" s="102"/>
      <c r="E20" s="101"/>
      <c r="F20" s="68"/>
      <c r="G20" s="103"/>
      <c r="H20" s="11">
        <f t="shared" si="0"/>
        <v>0</v>
      </c>
    </row>
    <row r="21" spans="1:8" ht="12.75">
      <c r="A21" s="66" t="str">
        <f>'Gols marcats'!A21</f>
        <v>ELDENSE</v>
      </c>
      <c r="B21" s="130">
        <f>'Gols encaixats'!B21</f>
        <v>0</v>
      </c>
      <c r="C21" s="68">
        <f>'Gols encaixats'!C21</f>
        <v>0</v>
      </c>
      <c r="D21" s="102">
        <f>'Gols encaixats'!D21</f>
        <v>0</v>
      </c>
      <c r="E21" s="101">
        <f>'Gols encaixats'!E21</f>
        <v>0</v>
      </c>
      <c r="F21" s="68">
        <f>'Gols encaixats'!F21</f>
        <v>0</v>
      </c>
      <c r="G21" s="103">
        <f>'Gols encaixats'!G21</f>
        <v>0</v>
      </c>
      <c r="H21" s="11">
        <f t="shared" si="0"/>
        <v>0</v>
      </c>
    </row>
    <row r="22" spans="1:8" ht="12.75">
      <c r="A22" s="66" t="str">
        <f>'Gols marcats'!A22</f>
        <v>BURJASSOT</v>
      </c>
      <c r="B22" s="130">
        <f>'Gols encaixats'!B22</f>
        <v>0</v>
      </c>
      <c r="C22" s="68">
        <f>'Gols encaixats'!C22</f>
        <v>0</v>
      </c>
      <c r="D22" s="102">
        <f>'Gols encaixats'!D22</f>
        <v>1</v>
      </c>
      <c r="E22" s="101">
        <f>'Gols encaixats'!E22</f>
        <v>0</v>
      </c>
      <c r="F22" s="68">
        <f>'Gols encaixats'!F22</f>
        <v>0</v>
      </c>
      <c r="G22" s="103">
        <f>'Gols encaixats'!G22</f>
        <v>1</v>
      </c>
      <c r="H22" s="11">
        <f t="shared" si="0"/>
        <v>2</v>
      </c>
    </row>
    <row r="23" spans="1:8" ht="12.75">
      <c r="A23" s="66"/>
      <c r="B23" s="130"/>
      <c r="C23" s="68"/>
      <c r="D23" s="102"/>
      <c r="E23" s="101"/>
      <c r="F23" s="68"/>
      <c r="G23" s="103"/>
      <c r="H23" s="11">
        <f t="shared" si="0"/>
        <v>0</v>
      </c>
    </row>
    <row r="24" spans="1:8" ht="12.75">
      <c r="A24" s="66"/>
      <c r="B24" s="130"/>
      <c r="C24" s="68"/>
      <c r="D24" s="102"/>
      <c r="E24" s="101"/>
      <c r="F24" s="68"/>
      <c r="G24" s="103"/>
      <c r="H24" s="11">
        <f t="shared" si="0"/>
        <v>0</v>
      </c>
    </row>
    <row r="25" spans="1:8" ht="12.75">
      <c r="A25" s="66" t="str">
        <f>'Gols marcats'!A25</f>
        <v>TORREVIEJA</v>
      </c>
      <c r="B25" s="130">
        <f>'Gols encaixats'!B25</f>
        <v>0</v>
      </c>
      <c r="C25" s="68">
        <f>'Gols encaixats'!C25</f>
        <v>0</v>
      </c>
      <c r="D25" s="102">
        <f>'Gols encaixats'!D25</f>
        <v>0</v>
      </c>
      <c r="E25" s="101">
        <f>'Gols encaixats'!E25</f>
        <v>0</v>
      </c>
      <c r="F25" s="68">
        <f>'Gols encaixats'!F25</f>
        <v>0</v>
      </c>
      <c r="G25" s="103">
        <f>'Gols encaixats'!G25</f>
        <v>0</v>
      </c>
      <c r="H25" s="11">
        <f t="shared" si="0"/>
        <v>0</v>
      </c>
    </row>
    <row r="26" spans="1:8" ht="12.75">
      <c r="A26" s="66"/>
      <c r="B26" s="130"/>
      <c r="C26" s="68"/>
      <c r="D26" s="102"/>
      <c r="E26" s="101"/>
      <c r="F26" s="68"/>
      <c r="G26" s="103"/>
      <c r="H26" s="11">
        <f t="shared" si="0"/>
        <v>0</v>
      </c>
    </row>
    <row r="27" spans="1:8" ht="12.75">
      <c r="A27" s="66" t="str">
        <f>'Gols marcats'!A27</f>
        <v>NOVELDA</v>
      </c>
      <c r="B27" s="130">
        <f>'Gols encaixats'!B27</f>
        <v>0</v>
      </c>
      <c r="C27" s="68">
        <f>'Gols encaixats'!C27</f>
        <v>0</v>
      </c>
      <c r="D27" s="102">
        <f>'Gols encaixats'!D27</f>
        <v>1</v>
      </c>
      <c r="E27" s="101">
        <f>'Gols encaixats'!E27</f>
        <v>0</v>
      </c>
      <c r="F27" s="68">
        <f>'Gols encaixats'!F27</f>
        <v>1</v>
      </c>
      <c r="G27" s="103">
        <f>'Gols encaixats'!G27</f>
        <v>0</v>
      </c>
      <c r="H27" s="11">
        <f t="shared" si="0"/>
        <v>2</v>
      </c>
    </row>
    <row r="28" spans="1:8" ht="12.75">
      <c r="A28" s="66"/>
      <c r="B28" s="130"/>
      <c r="C28" s="68"/>
      <c r="D28" s="102"/>
      <c r="E28" s="101"/>
      <c r="F28" s="68"/>
      <c r="G28" s="103"/>
      <c r="H28" s="11">
        <f t="shared" si="0"/>
        <v>0</v>
      </c>
    </row>
    <row r="29" spans="1:8" ht="12.75">
      <c r="A29" s="66" t="str">
        <f>'Gols marcats'!A29</f>
        <v>LA NUCIA</v>
      </c>
      <c r="B29" s="130">
        <f>'Gols encaixats'!B29</f>
        <v>0</v>
      </c>
      <c r="C29" s="68">
        <f>'Gols encaixats'!C29</f>
        <v>0</v>
      </c>
      <c r="D29" s="102">
        <f>'Gols encaixats'!D29</f>
        <v>0</v>
      </c>
      <c r="E29" s="101">
        <f>'Gols encaixats'!E29</f>
        <v>0</v>
      </c>
      <c r="F29" s="68">
        <f>'Gols encaixats'!F29</f>
        <v>0</v>
      </c>
      <c r="G29" s="103">
        <f>'Gols encaixats'!G29</f>
        <v>0</v>
      </c>
      <c r="H29" s="11">
        <f t="shared" si="0"/>
        <v>0</v>
      </c>
    </row>
    <row r="30" spans="1:8" ht="12.75">
      <c r="A30" s="66"/>
      <c r="B30" s="130"/>
      <c r="C30" s="68"/>
      <c r="D30" s="102"/>
      <c r="E30" s="101"/>
      <c r="F30" s="68"/>
      <c r="G30" s="103"/>
      <c r="H30" s="11">
        <f t="shared" si="0"/>
        <v>0</v>
      </c>
    </row>
    <row r="31" spans="1:8" ht="12.75">
      <c r="A31" s="66" t="str">
        <f>'Gols marcats'!A31</f>
        <v>GANDIA</v>
      </c>
      <c r="B31" s="130">
        <f>'Gols encaixats'!B31</f>
        <v>2</v>
      </c>
      <c r="C31" s="68">
        <f>'Gols encaixats'!C31</f>
        <v>0</v>
      </c>
      <c r="D31" s="102">
        <f>'Gols encaixats'!D31</f>
        <v>0</v>
      </c>
      <c r="E31" s="101">
        <f>'Gols encaixats'!E31</f>
        <v>0</v>
      </c>
      <c r="F31" s="68">
        <f>'Gols encaixats'!F31</f>
        <v>1</v>
      </c>
      <c r="G31" s="103">
        <f>'Gols encaixats'!G31</f>
        <v>0</v>
      </c>
      <c r="H31" s="11">
        <f t="shared" si="0"/>
        <v>3</v>
      </c>
    </row>
    <row r="32" spans="1:8" ht="12.75">
      <c r="A32" s="66"/>
      <c r="B32" s="130"/>
      <c r="C32" s="68"/>
      <c r="D32" s="102"/>
      <c r="E32" s="101"/>
      <c r="F32" s="68"/>
      <c r="G32" s="103"/>
      <c r="H32" s="11">
        <f t="shared" si="0"/>
        <v>0</v>
      </c>
    </row>
    <row r="33" spans="1:8" ht="12.75">
      <c r="A33" s="66" t="str">
        <f>'Gols marcats'!A33</f>
        <v>J. Bº CRISTO</v>
      </c>
      <c r="B33" s="130">
        <f>'Gols encaixats'!B33</f>
        <v>0</v>
      </c>
      <c r="C33" s="68">
        <f>'Gols encaixats'!C33</f>
        <v>0</v>
      </c>
      <c r="D33" s="102">
        <f>'Gols encaixats'!D33</f>
        <v>0</v>
      </c>
      <c r="E33" s="101">
        <f>'Gols encaixats'!E33</f>
        <v>0</v>
      </c>
      <c r="F33" s="68">
        <f>'Gols encaixats'!F33</f>
        <v>0</v>
      </c>
      <c r="G33" s="103">
        <f>'Gols encaixats'!G33</f>
        <v>0</v>
      </c>
      <c r="H33" s="11">
        <f t="shared" si="0"/>
        <v>0</v>
      </c>
    </row>
    <row r="34" spans="1:8" ht="12.75">
      <c r="A34" s="66"/>
      <c r="B34" s="130"/>
      <c r="C34" s="68"/>
      <c r="D34" s="102"/>
      <c r="E34" s="101"/>
      <c r="F34" s="68"/>
      <c r="G34" s="103"/>
      <c r="H34" s="11">
        <f t="shared" si="0"/>
        <v>0</v>
      </c>
    </row>
    <row r="35" spans="1:8" ht="12.75">
      <c r="A35" s="66" t="str">
        <f>'Gols marcats'!A35</f>
        <v>VILA-REAL C</v>
      </c>
      <c r="B35" s="130">
        <f>'Gols encaixats'!B35</f>
        <v>0</v>
      </c>
      <c r="C35" s="68">
        <f>'Gols encaixats'!C35</f>
        <v>0</v>
      </c>
      <c r="D35" s="102">
        <f>'Gols encaixats'!D35</f>
        <v>0</v>
      </c>
      <c r="E35" s="101">
        <f>'Gols encaixats'!E35</f>
        <v>1</v>
      </c>
      <c r="F35" s="68">
        <f>'Gols encaixats'!F35</f>
        <v>0</v>
      </c>
      <c r="G35" s="103">
        <f>'Gols encaixats'!G35</f>
        <v>1</v>
      </c>
      <c r="H35" s="11">
        <f t="shared" si="0"/>
        <v>2</v>
      </c>
    </row>
    <row r="36" spans="1:8" ht="12.75">
      <c r="A36" s="66"/>
      <c r="B36" s="130"/>
      <c r="C36" s="68"/>
      <c r="D36" s="102"/>
      <c r="E36" s="101"/>
      <c r="F36" s="68"/>
      <c r="G36" s="103"/>
      <c r="H36" s="11">
        <f t="shared" si="0"/>
        <v>0</v>
      </c>
    </row>
    <row r="37" spans="1:8" ht="12.75">
      <c r="A37" s="66" t="str">
        <f>'Gols marcats'!A37</f>
        <v>ONDA</v>
      </c>
      <c r="B37" s="130">
        <f>'Gols encaixats'!B37</f>
        <v>0</v>
      </c>
      <c r="C37" s="68">
        <f>'Gols encaixats'!C37</f>
        <v>0</v>
      </c>
      <c r="D37" s="102">
        <f>'Gols encaixats'!D37</f>
        <v>0</v>
      </c>
      <c r="E37" s="101">
        <f>'Gols encaixats'!E37</f>
        <v>0</v>
      </c>
      <c r="F37" s="68">
        <f>'Gols encaixats'!F37</f>
        <v>0</v>
      </c>
      <c r="G37" s="103">
        <f>'Gols encaixats'!G37</f>
        <v>0</v>
      </c>
      <c r="H37" s="11">
        <f t="shared" si="0"/>
        <v>0</v>
      </c>
    </row>
    <row r="38" spans="1:8" ht="12.75">
      <c r="A38" s="66"/>
      <c r="B38" s="130"/>
      <c r="C38" s="68"/>
      <c r="D38" s="102"/>
      <c r="E38" s="101"/>
      <c r="F38" s="68"/>
      <c r="G38" s="103"/>
      <c r="H38" s="11">
        <f t="shared" si="0"/>
        <v>0</v>
      </c>
    </row>
    <row r="39" spans="1:8" ht="12.75">
      <c r="A39" s="66" t="str">
        <f>'Gols marcats'!A39</f>
        <v>TORRELLANO</v>
      </c>
      <c r="B39" s="130">
        <f>'Gols encaixats'!B39</f>
        <v>0</v>
      </c>
      <c r="C39" s="68">
        <f>'Gols encaixats'!C39</f>
        <v>0</v>
      </c>
      <c r="D39" s="102">
        <f>'Gols encaixats'!D39</f>
        <v>1</v>
      </c>
      <c r="E39" s="101">
        <f>'Gols encaixats'!E39</f>
        <v>0</v>
      </c>
      <c r="F39" s="68">
        <f>'Gols encaixats'!F39</f>
        <v>0</v>
      </c>
      <c r="G39" s="103">
        <f>'Gols encaixats'!G39</f>
        <v>0</v>
      </c>
      <c r="H39" s="11">
        <f t="shared" si="0"/>
        <v>1</v>
      </c>
    </row>
    <row r="40" spans="1:8" ht="12.75">
      <c r="A40" s="66"/>
      <c r="B40" s="130"/>
      <c r="C40" s="68"/>
      <c r="D40" s="102"/>
      <c r="E40" s="101"/>
      <c r="F40" s="68"/>
      <c r="G40" s="103"/>
      <c r="H40" s="11">
        <f t="shared" si="0"/>
        <v>0</v>
      </c>
    </row>
    <row r="41" spans="1:8" ht="12.75">
      <c r="A41" s="66"/>
      <c r="B41" s="130"/>
      <c r="C41" s="68"/>
      <c r="D41" s="102"/>
      <c r="E41" s="101"/>
      <c r="F41" s="68"/>
      <c r="G41" s="103"/>
      <c r="H41" s="11"/>
    </row>
    <row r="42" spans="1:8" ht="12.75">
      <c r="A42" s="66" t="str">
        <f>'Gols marcats'!A42</f>
        <v>EJEA</v>
      </c>
      <c r="B42" s="130">
        <f>'Gols encaixats'!B42</f>
        <v>0</v>
      </c>
      <c r="C42" s="68">
        <f>'Gols encaixats'!C42</f>
        <v>0</v>
      </c>
      <c r="D42" s="102">
        <f>'Gols encaixats'!D42</f>
        <v>0</v>
      </c>
      <c r="E42" s="101">
        <f>'Gols encaixats'!E42</f>
        <v>0</v>
      </c>
      <c r="F42" s="68">
        <f>'Gols encaixats'!F42</f>
        <v>0</v>
      </c>
      <c r="G42" s="103">
        <f>'Gols encaixats'!G42</f>
        <v>0</v>
      </c>
      <c r="H42" s="11">
        <f t="shared" si="0"/>
        <v>0</v>
      </c>
    </row>
    <row r="43" spans="1:8" ht="12.75">
      <c r="A43" s="66"/>
      <c r="B43" s="130"/>
      <c r="C43" s="68"/>
      <c r="D43" s="102"/>
      <c r="E43" s="101"/>
      <c r="F43" s="68"/>
      <c r="G43" s="103"/>
      <c r="H43" s="11"/>
    </row>
    <row r="44" spans="1:8" ht="12.75">
      <c r="A44" s="66" t="str">
        <f>'Gols marcats'!A44</f>
        <v>AYAMONTE</v>
      </c>
      <c r="B44" s="130">
        <f>'Gols encaixats'!B44</f>
        <v>0</v>
      </c>
      <c r="C44" s="68">
        <f>'Gols encaixats'!C44</f>
        <v>0</v>
      </c>
      <c r="D44" s="102">
        <f>'Gols encaixats'!D44</f>
        <v>0</v>
      </c>
      <c r="E44" s="101">
        <f>'Gols encaixats'!E44</f>
        <v>0</v>
      </c>
      <c r="F44" s="68">
        <f>'Gols encaixats'!F44</f>
        <v>0</v>
      </c>
      <c r="G44" s="103">
        <f>'Gols encaixats'!G44</f>
        <v>0</v>
      </c>
      <c r="H44" s="11">
        <f t="shared" si="0"/>
        <v>0</v>
      </c>
    </row>
    <row r="45" spans="1:8" ht="12.75">
      <c r="A45" s="66" t="str">
        <f>'Gols marcats'!A45</f>
        <v>JEREZ</v>
      </c>
      <c r="B45" s="130">
        <f>'Gols encaixats'!B45</f>
        <v>0</v>
      </c>
      <c r="C45" s="68">
        <f>'Gols encaixats'!C45</f>
        <v>0</v>
      </c>
      <c r="D45" s="102">
        <f>'Gols encaixats'!D45</f>
        <v>0</v>
      </c>
      <c r="E45" s="101">
        <f>'Gols encaixats'!E45</f>
        <v>0</v>
      </c>
      <c r="F45" s="68">
        <f>'Gols encaixats'!F45</f>
        <v>0</v>
      </c>
      <c r="G45" s="103">
        <f>'Gols encaixats'!G45</f>
        <v>0</v>
      </c>
      <c r="H45" s="11">
        <f t="shared" si="0"/>
        <v>0</v>
      </c>
    </row>
    <row r="46" spans="1:8" ht="13.5" thickBot="1">
      <c r="A46" s="66"/>
      <c r="B46" s="130"/>
      <c r="C46" s="68"/>
      <c r="D46" s="102"/>
      <c r="E46" s="101"/>
      <c r="F46" s="68"/>
      <c r="G46" s="103"/>
      <c r="H46" s="11"/>
    </row>
    <row r="47" spans="1:8" ht="12.75" hidden="1">
      <c r="A47" s="67" t="e">
        <f>'U.E. ALZIRA'!#REF!</f>
        <v>#REF!</v>
      </c>
      <c r="B47" s="130">
        <f>'Gols encaixats'!B47</f>
        <v>0</v>
      </c>
      <c r="C47" s="68">
        <f>'Gols encaixats'!C47</f>
        <v>0</v>
      </c>
      <c r="D47" s="102">
        <f>'Gols encaixats'!D47</f>
        <v>0</v>
      </c>
      <c r="E47" s="101">
        <f>'Gols encaixats'!E47</f>
        <v>0</v>
      </c>
      <c r="F47" s="68">
        <f>'Gols encaixats'!F47</f>
        <v>0</v>
      </c>
      <c r="G47" s="103">
        <f>'Gols encaixats'!G47</f>
        <v>0</v>
      </c>
      <c r="H47" s="11">
        <f>SUM(B47:G47)</f>
        <v>0</v>
      </c>
    </row>
    <row r="48" spans="1:8" ht="13.5" hidden="1" thickBot="1">
      <c r="A48" s="67" t="str">
        <f>'U.E. ALZIRA'!AQ3</f>
        <v>BURJASSOT</v>
      </c>
      <c r="B48" s="130">
        <f>'Gols encaixats'!B48</f>
        <v>0</v>
      </c>
      <c r="C48" s="68">
        <f>'Gols encaixats'!C48</f>
        <v>0</v>
      </c>
      <c r="D48" s="102">
        <f>'Gols encaixats'!D48</f>
        <v>0</v>
      </c>
      <c r="E48" s="101">
        <f>'Gols encaixats'!E48</f>
        <v>0</v>
      </c>
      <c r="F48" s="68">
        <f>'Gols encaixats'!F48</f>
        <v>0</v>
      </c>
      <c r="G48" s="103">
        <f>'Gols encaixats'!G48</f>
        <v>0</v>
      </c>
      <c r="H48" s="11">
        <f>SUM(B48:G48)</f>
        <v>0</v>
      </c>
    </row>
    <row r="49" spans="1:14" ht="14.25" thickBot="1" thickTop="1">
      <c r="A49" s="40" t="s">
        <v>39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SUM(B3:B44)</f>
        <v>3</v>
      </c>
      <c r="C51" s="57">
        <f>(B51/N51)</f>
        <v>0.1875</v>
      </c>
      <c r="D51" s="36">
        <f>SUM(C3:C44)</f>
        <v>0</v>
      </c>
      <c r="E51" s="57">
        <f>(D51/N51)</f>
        <v>0</v>
      </c>
      <c r="F51" s="36">
        <f>SUM(D3:D44)</f>
        <v>5</v>
      </c>
      <c r="G51" s="58">
        <f>(F51/N51)</f>
        <v>0.3125</v>
      </c>
      <c r="H51" s="56">
        <f>SUM(E3:E44)</f>
        <v>2</v>
      </c>
      <c r="I51" s="57">
        <f>(H51/N51)</f>
        <v>0.125</v>
      </c>
      <c r="J51" s="36">
        <f>SUM(F3:F44)</f>
        <v>3</v>
      </c>
      <c r="K51" s="57">
        <f>(J51/N51)</f>
        <v>0.1875</v>
      </c>
      <c r="L51" s="36">
        <f>SUM(G3:G44)</f>
        <v>3</v>
      </c>
      <c r="M51" s="58">
        <f>(L51/N51)</f>
        <v>0.1875</v>
      </c>
      <c r="N51" s="60">
        <f>SUM(H3:H48)</f>
        <v>16</v>
      </c>
    </row>
    <row r="52" ht="13.5" thickTop="1"/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="67" zoomScaleNormal="67" zoomScalePageLayoutView="0" workbookViewId="0" topLeftCell="A1">
      <selection activeCell="H44" sqref="H44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tr">
        <f>'Gols marcats'!A3</f>
        <v>BURJASSOT</v>
      </c>
      <c r="B3" s="130">
        <f>'Gols marcats'!B3</f>
        <v>0</v>
      </c>
      <c r="C3" s="68">
        <f>'Gols marcats'!C3</f>
        <v>0</v>
      </c>
      <c r="D3" s="102">
        <f>'Gols marcats'!D3</f>
        <v>0</v>
      </c>
      <c r="E3" s="101">
        <f>'Gols marcats'!E3</f>
        <v>0</v>
      </c>
      <c r="F3" s="68">
        <f>'Gols marcats'!F3</f>
        <v>0</v>
      </c>
      <c r="G3" s="103">
        <f>'Gols marcats'!G3</f>
        <v>0</v>
      </c>
      <c r="H3" s="11">
        <f>SUM(B3:G3)</f>
        <v>0</v>
      </c>
    </row>
    <row r="4" spans="1:8" ht="12.75">
      <c r="A4" s="66"/>
      <c r="B4" s="130"/>
      <c r="C4" s="68"/>
      <c r="D4" s="102"/>
      <c r="E4" s="101"/>
      <c r="F4" s="68"/>
      <c r="G4" s="103"/>
      <c r="H4" s="11"/>
    </row>
    <row r="5" spans="1:8" ht="12.75">
      <c r="A5" s="66"/>
      <c r="B5" s="130"/>
      <c r="C5" s="68"/>
      <c r="D5" s="102"/>
      <c r="E5" s="101"/>
      <c r="F5" s="68"/>
      <c r="G5" s="103"/>
      <c r="H5" s="11"/>
    </row>
    <row r="6" spans="1:8" ht="12.75">
      <c r="A6" s="66" t="str">
        <f>'Gols marcats'!A6</f>
        <v>TORREVIEJA</v>
      </c>
      <c r="B6" s="130">
        <f>'Gols marcats'!B6</f>
        <v>0</v>
      </c>
      <c r="C6" s="68">
        <f>'Gols marcats'!C6</f>
        <v>0</v>
      </c>
      <c r="D6" s="102">
        <f>'Gols marcats'!D6</f>
        <v>0</v>
      </c>
      <c r="E6" s="101">
        <f>'Gols marcats'!E6</f>
        <v>1</v>
      </c>
      <c r="F6" s="68">
        <f>'Gols marcats'!F6</f>
        <v>1</v>
      </c>
      <c r="G6" s="103">
        <f>'Gols marcats'!G6</f>
        <v>0</v>
      </c>
      <c r="H6" s="11">
        <f aca="true" t="shared" si="0" ref="H6:H46">SUM(B6:G6)</f>
        <v>2</v>
      </c>
    </row>
    <row r="7" spans="1:8" ht="12.75">
      <c r="A7" s="66"/>
      <c r="B7" s="130"/>
      <c r="C7" s="68"/>
      <c r="D7" s="102"/>
      <c r="E7" s="101"/>
      <c r="F7" s="68"/>
      <c r="G7" s="103"/>
      <c r="H7" s="11"/>
    </row>
    <row r="8" spans="1:8" ht="12.75">
      <c r="A8" s="66" t="str">
        <f>'Gols marcats'!A8</f>
        <v>NOVELDA</v>
      </c>
      <c r="B8" s="130">
        <f>'Gols marcats'!B8</f>
        <v>0</v>
      </c>
      <c r="C8" s="68">
        <f>'Gols marcats'!C8</f>
        <v>0</v>
      </c>
      <c r="D8" s="102">
        <f>'Gols marcats'!D8</f>
        <v>0</v>
      </c>
      <c r="E8" s="101">
        <f>'Gols marcats'!E8</f>
        <v>0</v>
      </c>
      <c r="F8" s="68">
        <f>'Gols marcats'!F8</f>
        <v>0</v>
      </c>
      <c r="G8" s="103">
        <f>'Gols marcats'!G8</f>
        <v>2</v>
      </c>
      <c r="H8" s="11">
        <f t="shared" si="0"/>
        <v>2</v>
      </c>
    </row>
    <row r="9" spans="1:8" ht="12" customHeight="1">
      <c r="A9" s="66"/>
      <c r="B9" s="130"/>
      <c r="C9" s="68"/>
      <c r="D9" s="102"/>
      <c r="E9" s="101"/>
      <c r="F9" s="68"/>
      <c r="G9" s="103"/>
      <c r="H9" s="11"/>
    </row>
    <row r="10" spans="1:8" ht="12.75">
      <c r="A10" s="66" t="str">
        <f>'Gols marcats'!A10</f>
        <v>LA NUCIA</v>
      </c>
      <c r="B10" s="130">
        <f>'Gols marcats'!B10</f>
        <v>1</v>
      </c>
      <c r="C10" s="68">
        <f>'Gols marcats'!C10</f>
        <v>0</v>
      </c>
      <c r="D10" s="102">
        <f>'Gols marcats'!D10</f>
        <v>0</v>
      </c>
      <c r="E10" s="101">
        <f>'Gols marcats'!E10</f>
        <v>0</v>
      </c>
      <c r="F10" s="68">
        <f>'Gols marcats'!F10</f>
        <v>0</v>
      </c>
      <c r="G10" s="103">
        <f>'Gols marcats'!G10</f>
        <v>0</v>
      </c>
      <c r="H10" s="11">
        <f t="shared" si="0"/>
        <v>1</v>
      </c>
    </row>
    <row r="11" spans="1:8" ht="12.75">
      <c r="A11" s="66"/>
      <c r="B11" s="130"/>
      <c r="C11" s="68"/>
      <c r="D11" s="102"/>
      <c r="E11" s="101"/>
      <c r="F11" s="68"/>
      <c r="G11" s="103"/>
      <c r="H11" s="11"/>
    </row>
    <row r="12" spans="1:8" ht="12.75">
      <c r="A12" s="66" t="str">
        <f>'Gols marcats'!A12</f>
        <v>GANDIA</v>
      </c>
      <c r="B12" s="130">
        <f>'Gols marcats'!B12</f>
        <v>1</v>
      </c>
      <c r="C12" s="68">
        <f>'Gols marcats'!C12</f>
        <v>0</v>
      </c>
      <c r="D12" s="102">
        <f>'Gols marcats'!D12</f>
        <v>0</v>
      </c>
      <c r="E12" s="101">
        <f>'Gols marcats'!E12</f>
        <v>0</v>
      </c>
      <c r="F12" s="68">
        <f>'Gols marcats'!F12</f>
        <v>0</v>
      </c>
      <c r="G12" s="103">
        <f>'Gols marcats'!G12</f>
        <v>0</v>
      </c>
      <c r="H12" s="11">
        <f t="shared" si="0"/>
        <v>1</v>
      </c>
    </row>
    <row r="13" spans="1:8" ht="12" customHeight="1">
      <c r="A13" s="66"/>
      <c r="B13" s="130"/>
      <c r="C13" s="68"/>
      <c r="D13" s="102"/>
      <c r="E13" s="101"/>
      <c r="F13" s="68"/>
      <c r="G13" s="103"/>
      <c r="H13" s="11"/>
    </row>
    <row r="14" spans="1:8" ht="12.75">
      <c r="A14" s="66" t="str">
        <f>'Gols marcats'!A14</f>
        <v>J. Bº CRISTO</v>
      </c>
      <c r="B14" s="130">
        <f>'Gols marcats'!B14</f>
        <v>0</v>
      </c>
      <c r="C14" s="68">
        <f>'Gols marcats'!C14</f>
        <v>0</v>
      </c>
      <c r="D14" s="102">
        <f>'Gols marcats'!D14</f>
        <v>0</v>
      </c>
      <c r="E14" s="101">
        <f>'Gols marcats'!E14</f>
        <v>0</v>
      </c>
      <c r="F14" s="68">
        <f>'Gols marcats'!F14</f>
        <v>0</v>
      </c>
      <c r="G14" s="103">
        <f>'Gols marcats'!G14</f>
        <v>0</v>
      </c>
      <c r="H14" s="11">
        <f t="shared" si="0"/>
        <v>0</v>
      </c>
    </row>
    <row r="15" spans="1:8" ht="12.75">
      <c r="A15" s="66"/>
      <c r="B15" s="130"/>
      <c r="C15" s="68"/>
      <c r="D15" s="102"/>
      <c r="E15" s="101"/>
      <c r="F15" s="68"/>
      <c r="G15" s="103"/>
      <c r="H15" s="11"/>
    </row>
    <row r="16" spans="1:8" ht="12.75">
      <c r="A16" s="66" t="str">
        <f>'Gols marcats'!A16</f>
        <v>VILA-REAL C</v>
      </c>
      <c r="B16" s="130">
        <f>'Gols marcats'!B16</f>
        <v>0</v>
      </c>
      <c r="C16" s="68">
        <f>'Gols marcats'!C16</f>
        <v>0</v>
      </c>
      <c r="D16" s="102">
        <f>'Gols marcats'!D16</f>
        <v>0</v>
      </c>
      <c r="E16" s="101">
        <f>'Gols marcats'!E16</f>
        <v>0</v>
      </c>
      <c r="F16" s="68">
        <f>'Gols marcats'!F16</f>
        <v>1</v>
      </c>
      <c r="G16" s="103">
        <f>'Gols marcats'!G16</f>
        <v>0</v>
      </c>
      <c r="H16" s="11">
        <f t="shared" si="0"/>
        <v>1</v>
      </c>
    </row>
    <row r="17" spans="1:8" ht="12.75">
      <c r="A17" s="66"/>
      <c r="B17" s="130"/>
      <c r="C17" s="68"/>
      <c r="D17" s="102"/>
      <c r="E17" s="101"/>
      <c r="F17" s="68"/>
      <c r="G17" s="103"/>
      <c r="H17" s="11"/>
    </row>
    <row r="18" spans="1:8" ht="12.75">
      <c r="A18" s="66" t="str">
        <f>'Gols marcats'!A18</f>
        <v>ONDA</v>
      </c>
      <c r="B18" s="130">
        <f>'Gols marcats'!B18</f>
        <v>0</v>
      </c>
      <c r="C18" s="68">
        <f>'Gols marcats'!C18</f>
        <v>0</v>
      </c>
      <c r="D18" s="102">
        <f>'Gols marcats'!D18</f>
        <v>0</v>
      </c>
      <c r="E18" s="101">
        <f>'Gols marcats'!E18</f>
        <v>2</v>
      </c>
      <c r="F18" s="68">
        <f>'Gols marcats'!F18</f>
        <v>0</v>
      </c>
      <c r="G18" s="103">
        <f>'Gols marcats'!G18</f>
        <v>0</v>
      </c>
      <c r="H18" s="11">
        <f t="shared" si="0"/>
        <v>2</v>
      </c>
    </row>
    <row r="19" spans="1:8" ht="12.75">
      <c r="A19" s="66"/>
      <c r="B19" s="130"/>
      <c r="C19" s="68"/>
      <c r="D19" s="102"/>
      <c r="E19" s="101"/>
      <c r="F19" s="68"/>
      <c r="G19" s="103"/>
      <c r="H19" s="11"/>
    </row>
    <row r="20" spans="1:8" ht="12.75">
      <c r="A20" s="66" t="str">
        <f>'Gols marcats'!A20</f>
        <v>TORRELLANO</v>
      </c>
      <c r="B20" s="130">
        <f>'Gols marcats'!B20</f>
        <v>0</v>
      </c>
      <c r="C20" s="68">
        <f>'Gols marcats'!C20</f>
        <v>0</v>
      </c>
      <c r="D20" s="102">
        <f>'Gols marcats'!D20</f>
        <v>0</v>
      </c>
      <c r="E20" s="101">
        <f>'Gols marcats'!E20</f>
        <v>0</v>
      </c>
      <c r="F20" s="68">
        <f>'Gols marcats'!F20</f>
        <v>0</v>
      </c>
      <c r="G20" s="103">
        <f>'Gols marcats'!G20</f>
        <v>0</v>
      </c>
      <c r="H20" s="11">
        <f t="shared" si="0"/>
        <v>0</v>
      </c>
    </row>
    <row r="21" spans="1:8" ht="12.75">
      <c r="A21" s="66"/>
      <c r="B21" s="130"/>
      <c r="C21" s="68"/>
      <c r="D21" s="102"/>
      <c r="E21" s="101"/>
      <c r="F21" s="68"/>
      <c r="G21" s="103"/>
      <c r="H21" s="11"/>
    </row>
    <row r="22" spans="1:8" ht="12.75">
      <c r="A22" s="66"/>
      <c r="B22" s="130"/>
      <c r="C22" s="68"/>
      <c r="D22" s="102"/>
      <c r="E22" s="101"/>
      <c r="F22" s="68"/>
      <c r="G22" s="103"/>
      <c r="H22" s="11"/>
    </row>
    <row r="23" spans="1:8" ht="12.75">
      <c r="A23" s="66" t="str">
        <f>'Gols marcats'!A23</f>
        <v>CATARROJA</v>
      </c>
      <c r="B23" s="130">
        <f>'Gols marcats'!B23</f>
        <v>0</v>
      </c>
      <c r="C23" s="68">
        <f>'Gols marcats'!C23</f>
        <v>1</v>
      </c>
      <c r="D23" s="102">
        <f>'Gols marcats'!D23</f>
        <v>0</v>
      </c>
      <c r="E23" s="101">
        <f>'Gols marcats'!E23</f>
        <v>0</v>
      </c>
      <c r="F23" s="68">
        <f>'Gols marcats'!F23</f>
        <v>0</v>
      </c>
      <c r="G23" s="103">
        <f>'Gols marcats'!G23</f>
        <v>0</v>
      </c>
      <c r="H23" s="11">
        <f t="shared" si="0"/>
        <v>1</v>
      </c>
    </row>
    <row r="24" spans="1:8" ht="12.75">
      <c r="A24" s="66" t="str">
        <f>'Gols marcats'!A24</f>
        <v>OLÍMPIC</v>
      </c>
      <c r="B24" s="130">
        <f>'Gols marcats'!B24</f>
        <v>0</v>
      </c>
      <c r="C24" s="68">
        <f>'Gols marcats'!C24</f>
        <v>0</v>
      </c>
      <c r="D24" s="102">
        <f>'Gols marcats'!D24</f>
        <v>0</v>
      </c>
      <c r="E24" s="101">
        <f>'Gols marcats'!E24</f>
        <v>1</v>
      </c>
      <c r="F24" s="68">
        <f>'Gols marcats'!F24</f>
        <v>0</v>
      </c>
      <c r="G24" s="103">
        <f>'Gols marcats'!G24</f>
        <v>0</v>
      </c>
      <c r="H24" s="11">
        <f t="shared" si="0"/>
        <v>1</v>
      </c>
    </row>
    <row r="25" spans="1:8" ht="12.75">
      <c r="A25" s="66"/>
      <c r="B25" s="130"/>
      <c r="C25" s="68"/>
      <c r="D25" s="102"/>
      <c r="E25" s="101"/>
      <c r="F25" s="68"/>
      <c r="G25" s="103"/>
      <c r="H25" s="11"/>
    </row>
    <row r="26" spans="1:8" ht="12.75">
      <c r="A26" s="66" t="str">
        <f>'Gols marcats'!A26</f>
        <v>CREVILLENT</v>
      </c>
      <c r="B26" s="130">
        <f>'Gols marcats'!B26</f>
        <v>0</v>
      </c>
      <c r="C26" s="68">
        <f>'Gols marcats'!C26</f>
        <v>0</v>
      </c>
      <c r="D26" s="102">
        <f>'Gols marcats'!D26</f>
        <v>0</v>
      </c>
      <c r="E26" s="101">
        <f>'Gols marcats'!E26</f>
        <v>0</v>
      </c>
      <c r="F26" s="68">
        <f>'Gols marcats'!F26</f>
        <v>0</v>
      </c>
      <c r="G26" s="103">
        <f>'Gols marcats'!G26</f>
        <v>1</v>
      </c>
      <c r="H26" s="11">
        <f t="shared" si="0"/>
        <v>1</v>
      </c>
    </row>
    <row r="27" spans="1:8" ht="12.75">
      <c r="A27" s="66"/>
      <c r="B27" s="130"/>
      <c r="C27" s="68"/>
      <c r="D27" s="102"/>
      <c r="E27" s="101"/>
      <c r="F27" s="68"/>
      <c r="G27" s="103"/>
      <c r="H27" s="11"/>
    </row>
    <row r="28" spans="1:8" ht="12.75">
      <c r="A28" s="66" t="str">
        <f>'Gols marcats'!A28</f>
        <v>ALACANT B</v>
      </c>
      <c r="B28" s="130">
        <f>'Gols marcats'!B28</f>
        <v>0</v>
      </c>
      <c r="C28" s="68">
        <f>'Gols marcats'!C28</f>
        <v>0</v>
      </c>
      <c r="D28" s="102">
        <f>'Gols marcats'!D28</f>
        <v>0</v>
      </c>
      <c r="E28" s="101">
        <f>'Gols marcats'!E28</f>
        <v>0</v>
      </c>
      <c r="F28" s="68">
        <f>'Gols marcats'!F28</f>
        <v>1</v>
      </c>
      <c r="G28" s="103">
        <f>'Gols marcats'!G28</f>
        <v>0</v>
      </c>
      <c r="H28" s="11">
        <f t="shared" si="0"/>
        <v>1</v>
      </c>
    </row>
    <row r="29" spans="1:8" ht="12.75">
      <c r="A29" s="66"/>
      <c r="B29" s="130"/>
      <c r="C29" s="68"/>
      <c r="D29" s="102"/>
      <c r="E29" s="101"/>
      <c r="F29" s="68"/>
      <c r="G29" s="103"/>
      <c r="H29" s="11"/>
    </row>
    <row r="30" spans="1:8" ht="12.75">
      <c r="A30" s="66" t="str">
        <f>'Gols marcats'!A30</f>
        <v>ELX ILICITANO</v>
      </c>
      <c r="B30" s="130">
        <f>'Gols marcats'!B30</f>
        <v>1</v>
      </c>
      <c r="C30" s="68">
        <f>'Gols marcats'!C30</f>
        <v>0</v>
      </c>
      <c r="D30" s="102">
        <f>'Gols marcats'!D30</f>
        <v>1</v>
      </c>
      <c r="E30" s="101">
        <f>'Gols marcats'!E30</f>
        <v>1</v>
      </c>
      <c r="F30" s="68">
        <f>'Gols marcats'!F30</f>
        <v>1</v>
      </c>
      <c r="G30" s="103">
        <f>'Gols marcats'!G30</f>
        <v>1</v>
      </c>
      <c r="H30" s="11">
        <f t="shared" si="0"/>
        <v>5</v>
      </c>
    </row>
    <row r="31" spans="1:8" ht="12.75">
      <c r="A31" s="66"/>
      <c r="B31" s="130"/>
      <c r="C31" s="68"/>
      <c r="D31" s="102"/>
      <c r="E31" s="101"/>
      <c r="F31" s="68"/>
      <c r="G31" s="103"/>
      <c r="H31" s="11"/>
    </row>
    <row r="32" spans="1:8" ht="12.75">
      <c r="A32" s="66" t="str">
        <f>'Gols marcats'!A32</f>
        <v>PUÇOL</v>
      </c>
      <c r="B32" s="130">
        <f>'Gols marcats'!B32</f>
        <v>1</v>
      </c>
      <c r="C32" s="68">
        <f>'Gols marcats'!C32</f>
        <v>0</v>
      </c>
      <c r="D32" s="102">
        <f>'Gols marcats'!D32</f>
        <v>0</v>
      </c>
      <c r="E32" s="101">
        <f>'Gols marcats'!E32</f>
        <v>0</v>
      </c>
      <c r="F32" s="68">
        <f>'Gols marcats'!F32</f>
        <v>2</v>
      </c>
      <c r="G32" s="103">
        <f>'Gols marcats'!G32</f>
        <v>0</v>
      </c>
      <c r="H32" s="11">
        <f t="shared" si="0"/>
        <v>3</v>
      </c>
    </row>
    <row r="33" spans="1:8" ht="12.75">
      <c r="A33" s="66"/>
      <c r="B33" s="130"/>
      <c r="C33" s="68"/>
      <c r="D33" s="102"/>
      <c r="E33" s="101"/>
      <c r="F33" s="68"/>
      <c r="G33" s="103"/>
      <c r="H33" s="11"/>
    </row>
    <row r="34" spans="1:8" ht="12.75">
      <c r="A34" s="66" t="str">
        <f>'Gols marcats'!A34</f>
        <v>RIBA-ROJA</v>
      </c>
      <c r="B34" s="130">
        <f>'Gols marcats'!B34</f>
        <v>0</v>
      </c>
      <c r="C34" s="68">
        <f>'Gols marcats'!C34</f>
        <v>0</v>
      </c>
      <c r="D34" s="102">
        <f>'Gols marcats'!D34</f>
        <v>0</v>
      </c>
      <c r="E34" s="101">
        <f>'Gols marcats'!E34</f>
        <v>0</v>
      </c>
      <c r="F34" s="68">
        <f>'Gols marcats'!F34</f>
        <v>0</v>
      </c>
      <c r="G34" s="103">
        <f>'Gols marcats'!G34</f>
        <v>0</v>
      </c>
      <c r="H34" s="11">
        <f t="shared" si="0"/>
        <v>0</v>
      </c>
    </row>
    <row r="35" spans="1:8" ht="12.75">
      <c r="A35" s="66"/>
      <c r="B35" s="130"/>
      <c r="C35" s="68"/>
      <c r="D35" s="102"/>
      <c r="E35" s="101"/>
      <c r="F35" s="68"/>
      <c r="G35" s="103"/>
      <c r="H35" s="11"/>
    </row>
    <row r="36" spans="1:8" ht="12.75">
      <c r="A36" s="66" t="str">
        <f>'Gols marcats'!A36</f>
        <v>J. ESPANYOL</v>
      </c>
      <c r="B36" s="130">
        <f>'Gols marcats'!B36</f>
        <v>1</v>
      </c>
      <c r="C36" s="68">
        <f>'Gols marcats'!C36</f>
        <v>0</v>
      </c>
      <c r="D36" s="102">
        <f>'Gols marcats'!D36</f>
        <v>0</v>
      </c>
      <c r="E36" s="101">
        <f>'Gols marcats'!E36</f>
        <v>0</v>
      </c>
      <c r="F36" s="68">
        <f>'Gols marcats'!F36</f>
        <v>0</v>
      </c>
      <c r="G36" s="103">
        <f>'Gols marcats'!G36</f>
        <v>1</v>
      </c>
      <c r="H36" s="11">
        <f t="shared" si="0"/>
        <v>2</v>
      </c>
    </row>
    <row r="37" spans="1:8" ht="12.75">
      <c r="A37" s="66"/>
      <c r="B37" s="130"/>
      <c r="C37" s="68"/>
      <c r="D37" s="102"/>
      <c r="E37" s="101"/>
      <c r="F37" s="68"/>
      <c r="G37" s="103"/>
      <c r="H37" s="11"/>
    </row>
    <row r="38" spans="1:8" ht="12.75">
      <c r="A38" s="66" t="str">
        <f>'Gols marcats'!A38</f>
        <v>LEVANTE B</v>
      </c>
      <c r="B38" s="130">
        <f>'Gols marcats'!B38</f>
        <v>1</v>
      </c>
      <c r="C38" s="68">
        <f>'Gols marcats'!C38</f>
        <v>1</v>
      </c>
      <c r="D38" s="102">
        <f>'Gols marcats'!D38</f>
        <v>1</v>
      </c>
      <c r="E38" s="101">
        <f>'Gols marcats'!E38</f>
        <v>0</v>
      </c>
      <c r="F38" s="68">
        <f>'Gols marcats'!F38</f>
        <v>0</v>
      </c>
      <c r="G38" s="103">
        <f>'Gols marcats'!G38</f>
        <v>0</v>
      </c>
      <c r="H38" s="11">
        <f t="shared" si="0"/>
        <v>3</v>
      </c>
    </row>
    <row r="39" spans="1:8" ht="12.75">
      <c r="A39" s="66"/>
      <c r="B39" s="130"/>
      <c r="C39" s="68"/>
      <c r="D39" s="102"/>
      <c r="E39" s="101"/>
      <c r="F39" s="68"/>
      <c r="G39" s="103"/>
      <c r="H39" s="11"/>
    </row>
    <row r="40" spans="1:8" ht="12.75">
      <c r="A40" s="66" t="str">
        <f>'Gols marcats'!A40</f>
        <v>ELDENSE</v>
      </c>
      <c r="B40" s="130">
        <f>'Gols marcats'!B40</f>
        <v>0</v>
      </c>
      <c r="C40" s="68">
        <f>'Gols marcats'!C40</f>
        <v>1</v>
      </c>
      <c r="D40" s="102">
        <f>'Gols marcats'!D40</f>
        <v>1</v>
      </c>
      <c r="E40" s="101">
        <f>'Gols marcats'!E40</f>
        <v>1</v>
      </c>
      <c r="F40" s="68">
        <f>'Gols marcats'!F40</f>
        <v>0</v>
      </c>
      <c r="G40" s="103">
        <f>'Gols marcats'!G40</f>
        <v>0</v>
      </c>
      <c r="H40" s="11">
        <f t="shared" si="0"/>
        <v>3</v>
      </c>
    </row>
    <row r="41" spans="1:8" ht="12.75">
      <c r="A41" s="66" t="str">
        <f>'Gols marcats'!A41</f>
        <v>EJEA</v>
      </c>
      <c r="B41" s="130">
        <f>'Gols marcats'!B41</f>
        <v>0</v>
      </c>
      <c r="C41" s="68">
        <f>'Gols marcats'!C41</f>
        <v>0</v>
      </c>
      <c r="D41" s="102">
        <f>'Gols marcats'!D41</f>
        <v>0</v>
      </c>
      <c r="E41" s="101">
        <f>'Gols marcats'!E41</f>
        <v>0</v>
      </c>
      <c r="F41" s="68">
        <f>'Gols marcats'!F41</f>
        <v>1</v>
      </c>
      <c r="G41" s="103">
        <f>'Gols marcats'!G41</f>
        <v>0</v>
      </c>
      <c r="H41" s="11">
        <f t="shared" si="0"/>
        <v>1</v>
      </c>
    </row>
    <row r="42" spans="1:8" ht="12.75">
      <c r="A42" s="66"/>
      <c r="B42" s="130"/>
      <c r="C42" s="68"/>
      <c r="D42" s="102"/>
      <c r="E42" s="101"/>
      <c r="F42" s="68"/>
      <c r="G42" s="103"/>
      <c r="H42" s="11"/>
    </row>
    <row r="43" spans="1:8" ht="12.75">
      <c r="A43" s="66" t="str">
        <f>'Gols marcats'!A43</f>
        <v>AYAMONTE</v>
      </c>
      <c r="B43" s="130">
        <f>'Gols marcats'!B43</f>
        <v>0</v>
      </c>
      <c r="C43" s="68">
        <f>'Gols marcats'!C43</f>
        <v>0</v>
      </c>
      <c r="D43" s="102">
        <f>'Gols marcats'!D43</f>
        <v>0</v>
      </c>
      <c r="E43" s="101">
        <f>'Gols marcats'!E43</f>
        <v>0</v>
      </c>
      <c r="F43" s="68">
        <f>'Gols marcats'!F43</f>
        <v>0</v>
      </c>
      <c r="G43" s="103">
        <f>'Gols marcats'!G43</f>
        <v>0</v>
      </c>
      <c r="H43" s="11">
        <f t="shared" si="0"/>
        <v>0</v>
      </c>
    </row>
    <row r="44" spans="1:8" ht="12.75">
      <c r="A44" s="66"/>
      <c r="B44" s="130"/>
      <c r="C44" s="68"/>
      <c r="D44" s="102"/>
      <c r="E44" s="101"/>
      <c r="F44" s="68"/>
      <c r="G44" s="103"/>
      <c r="H44" s="11"/>
    </row>
    <row r="45" spans="1:8" ht="12.75">
      <c r="A45" s="66"/>
      <c r="B45" s="130"/>
      <c r="C45" s="68"/>
      <c r="D45" s="102"/>
      <c r="E45" s="101"/>
      <c r="F45" s="68"/>
      <c r="G45" s="103"/>
      <c r="H45" s="11"/>
    </row>
    <row r="46" spans="1:8" ht="13.5" thickBot="1">
      <c r="A46" s="66" t="str">
        <f>'Gols marcats'!A46</f>
        <v>JEREZ</v>
      </c>
      <c r="B46" s="130">
        <f>'Gols marcats'!B46</f>
        <v>0</v>
      </c>
      <c r="C46" s="68">
        <f>'Gols marcats'!C46</f>
        <v>0</v>
      </c>
      <c r="D46" s="102">
        <f>'Gols marcats'!D46</f>
        <v>2</v>
      </c>
      <c r="E46" s="101">
        <f>'Gols marcats'!E46</f>
        <v>0</v>
      </c>
      <c r="F46" s="68">
        <f>'Gols marcats'!F46</f>
        <v>1</v>
      </c>
      <c r="G46" s="103">
        <f>'Gols marcats'!G46</f>
        <v>0</v>
      </c>
      <c r="H46" s="11">
        <f t="shared" si="0"/>
        <v>3</v>
      </c>
    </row>
    <row r="47" spans="1:8" ht="12.75" hidden="1">
      <c r="A47" s="67" t="e">
        <f>'U.E. ALZIRA'!#REF!</f>
        <v>#REF!</v>
      </c>
      <c r="B47" s="130">
        <f>'Gols marcats'!B47</f>
        <v>0</v>
      </c>
      <c r="C47" s="68">
        <f>'Gols marcats'!C47</f>
        <v>0</v>
      </c>
      <c r="D47" s="102">
        <f>'Gols marcats'!D47</f>
        <v>0</v>
      </c>
      <c r="E47" s="101">
        <f>'Gols marcats'!E47</f>
        <v>0</v>
      </c>
      <c r="F47" s="68">
        <f>'Gols marcats'!F47</f>
        <v>0</v>
      </c>
      <c r="G47" s="103">
        <f>'Gols marcats'!G47</f>
        <v>0</v>
      </c>
      <c r="H47" s="11">
        <f>SUM(B47:G47)</f>
        <v>0</v>
      </c>
    </row>
    <row r="48" spans="1:8" ht="13.5" hidden="1" thickBot="1">
      <c r="A48" s="67" t="str">
        <f>'U.E. ALZIRA'!AQ3</f>
        <v>BURJASSOT</v>
      </c>
      <c r="B48" s="130">
        <f>'Gols marcats'!B48</f>
        <v>0</v>
      </c>
      <c r="C48" s="68">
        <f>'Gols marcats'!C48</f>
        <v>0</v>
      </c>
      <c r="D48" s="102">
        <f>'Gols marcats'!D48</f>
        <v>0</v>
      </c>
      <c r="E48" s="101">
        <f>'Gols marcats'!E48</f>
        <v>0</v>
      </c>
      <c r="F48" s="68">
        <f>'Gols marcats'!F48</f>
        <v>0</v>
      </c>
      <c r="G48" s="103">
        <f>'Gols marcats'!G48</f>
        <v>0</v>
      </c>
      <c r="H48" s="11">
        <f>SUM(B48:G48)</f>
        <v>0</v>
      </c>
    </row>
    <row r="49" spans="1:14" ht="14.25" thickBot="1" thickTop="1">
      <c r="A49" s="40" t="s">
        <v>38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6</v>
      </c>
      <c r="C51" s="57">
        <f>(B51/N51)</f>
        <v>0.18181818181818182</v>
      </c>
      <c r="D51" s="36">
        <f>SUM(C3:C46)</f>
        <v>3</v>
      </c>
      <c r="E51" s="57">
        <f>(D51/N51)</f>
        <v>0.09090909090909091</v>
      </c>
      <c r="F51" s="36">
        <f>SUM(D3:D46)</f>
        <v>5</v>
      </c>
      <c r="G51" s="58">
        <f>(F51/N51)</f>
        <v>0.15151515151515152</v>
      </c>
      <c r="H51" s="56">
        <f>SUM(E3:E46)</f>
        <v>6</v>
      </c>
      <c r="I51" s="57">
        <f>(H51/N51)</f>
        <v>0.18181818181818182</v>
      </c>
      <c r="J51" s="36">
        <f>SUM(F3:F46)</f>
        <v>8</v>
      </c>
      <c r="K51" s="57">
        <f>(J51/N51)</f>
        <v>0.24242424242424243</v>
      </c>
      <c r="L51" s="36">
        <f>SUM(G3:G46)</f>
        <v>5</v>
      </c>
      <c r="M51" s="58">
        <f>(L51/N51)</f>
        <v>0.15151515151515152</v>
      </c>
      <c r="N51" s="60">
        <f>SUM(H3:H48)</f>
        <v>33</v>
      </c>
    </row>
    <row r="52" ht="13.5" thickTop="1"/>
    <row r="53" ht="12.75">
      <c r="A53" s="61"/>
    </row>
    <row r="54" ht="12.75">
      <c r="A54" s="10"/>
    </row>
    <row r="55" ht="12.75">
      <c r="A55" s="10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tr">
        <f>'Gols marcats'!A3</f>
        <v>BURJASSOT</v>
      </c>
      <c r="B3" s="130">
        <f>'Gols encaixats'!B3</f>
        <v>0</v>
      </c>
      <c r="C3" s="68">
        <f>'Gols encaixats'!C3</f>
        <v>0</v>
      </c>
      <c r="D3" s="102">
        <f>'Gols encaixats'!D3</f>
        <v>1</v>
      </c>
      <c r="E3" s="101">
        <f>'Gols encaixats'!E3</f>
        <v>0</v>
      </c>
      <c r="F3" s="68">
        <f>'Gols encaixats'!F3</f>
        <v>0</v>
      </c>
      <c r="G3" s="103">
        <f>'Gols encaixats'!G3</f>
        <v>0</v>
      </c>
      <c r="H3" s="11">
        <f>SUM(B3:G3)</f>
        <v>1</v>
      </c>
    </row>
    <row r="4" spans="1:8" ht="12.75">
      <c r="A4" s="66"/>
      <c r="B4" s="130"/>
      <c r="C4" s="68"/>
      <c r="D4" s="102"/>
      <c r="E4" s="101"/>
      <c r="F4" s="68"/>
      <c r="G4" s="103"/>
      <c r="H4" s="11">
        <f aca="true" t="shared" si="0" ref="H4:H46">SUM(B4:G4)</f>
        <v>0</v>
      </c>
    </row>
    <row r="5" spans="1:8" ht="12.75">
      <c r="A5" s="66"/>
      <c r="B5" s="130"/>
      <c r="C5" s="68"/>
      <c r="D5" s="102"/>
      <c r="E5" s="101"/>
      <c r="F5" s="68"/>
      <c r="G5" s="103"/>
      <c r="H5" s="11">
        <f t="shared" si="0"/>
        <v>0</v>
      </c>
    </row>
    <row r="6" spans="1:8" ht="12.75">
      <c r="A6" s="66" t="str">
        <f>'Gols marcats'!A6</f>
        <v>TORREVIEJA</v>
      </c>
      <c r="B6" s="130">
        <f>'Gols encaixats'!B6</f>
        <v>0</v>
      </c>
      <c r="C6" s="68">
        <f>'Gols encaixats'!C6</f>
        <v>1</v>
      </c>
      <c r="D6" s="102">
        <f>'Gols encaixats'!D6</f>
        <v>0</v>
      </c>
      <c r="E6" s="101">
        <f>'Gols encaixats'!E6</f>
        <v>0</v>
      </c>
      <c r="F6" s="68">
        <f>'Gols encaixats'!F6</f>
        <v>0</v>
      </c>
      <c r="G6" s="103">
        <f>'Gols encaixats'!G6</f>
        <v>0</v>
      </c>
      <c r="H6" s="11">
        <f t="shared" si="0"/>
        <v>1</v>
      </c>
    </row>
    <row r="7" spans="1:8" ht="12.75">
      <c r="A7" s="66"/>
      <c r="B7" s="130"/>
      <c r="C7" s="68"/>
      <c r="D7" s="102"/>
      <c r="E7" s="101"/>
      <c r="F7" s="68"/>
      <c r="G7" s="103"/>
      <c r="H7" s="11">
        <f t="shared" si="0"/>
        <v>0</v>
      </c>
    </row>
    <row r="8" spans="1:8" ht="12" customHeight="1">
      <c r="A8" s="66" t="str">
        <f>'Gols marcats'!A8</f>
        <v>NOVELDA</v>
      </c>
      <c r="B8" s="130">
        <f>'Gols encaixats'!B8</f>
        <v>0</v>
      </c>
      <c r="C8" s="68">
        <f>'Gols encaixats'!C8</f>
        <v>0</v>
      </c>
      <c r="D8" s="102">
        <f>'Gols encaixats'!D8</f>
        <v>0</v>
      </c>
      <c r="E8" s="101">
        <f>'Gols encaixats'!E8</f>
        <v>0</v>
      </c>
      <c r="F8" s="68">
        <f>'Gols encaixats'!F8</f>
        <v>0</v>
      </c>
      <c r="G8" s="103">
        <f>'Gols encaixats'!G8</f>
        <v>0</v>
      </c>
      <c r="H8" s="11">
        <f t="shared" si="0"/>
        <v>0</v>
      </c>
    </row>
    <row r="9" spans="1:8" ht="12.75">
      <c r="A9" s="66"/>
      <c r="B9" s="130"/>
      <c r="C9" s="68"/>
      <c r="D9" s="102"/>
      <c r="E9" s="101"/>
      <c r="F9" s="68"/>
      <c r="G9" s="103"/>
      <c r="H9" s="11">
        <f t="shared" si="0"/>
        <v>0</v>
      </c>
    </row>
    <row r="10" spans="1:8" ht="12.75">
      <c r="A10" s="66" t="str">
        <f>'Gols marcats'!A10</f>
        <v>LA NUCIA</v>
      </c>
      <c r="B10" s="130">
        <f>'Gols encaixats'!B10</f>
        <v>0</v>
      </c>
      <c r="C10" s="68">
        <f>'Gols encaixats'!C10</f>
        <v>0</v>
      </c>
      <c r="D10" s="102">
        <f>'Gols encaixats'!D10</f>
        <v>0</v>
      </c>
      <c r="E10" s="101">
        <f>'Gols encaixats'!E10</f>
        <v>0</v>
      </c>
      <c r="F10" s="68">
        <f>'Gols encaixats'!F10</f>
        <v>0</v>
      </c>
      <c r="G10" s="103">
        <f>'Gols encaixats'!G10</f>
        <v>0</v>
      </c>
      <c r="H10" s="11">
        <f t="shared" si="0"/>
        <v>0</v>
      </c>
    </row>
    <row r="11" spans="1:8" ht="12.75">
      <c r="A11" s="66"/>
      <c r="B11" s="130"/>
      <c r="C11" s="68"/>
      <c r="D11" s="102"/>
      <c r="E11" s="101"/>
      <c r="F11" s="68"/>
      <c r="G11" s="103"/>
      <c r="H11" s="11">
        <f t="shared" si="0"/>
        <v>0</v>
      </c>
    </row>
    <row r="12" spans="1:8" ht="12.75">
      <c r="A12" s="66" t="str">
        <f>'Gols marcats'!A12</f>
        <v>GANDIA</v>
      </c>
      <c r="B12" s="130">
        <f>'Gols encaixats'!B12</f>
        <v>0</v>
      </c>
      <c r="C12" s="68">
        <f>'Gols encaixats'!C12</f>
        <v>0</v>
      </c>
      <c r="D12" s="102">
        <f>'Gols encaixats'!D12</f>
        <v>1</v>
      </c>
      <c r="E12" s="101">
        <f>'Gols encaixats'!E12</f>
        <v>1</v>
      </c>
      <c r="F12" s="68">
        <f>'Gols encaixats'!F12</f>
        <v>0</v>
      </c>
      <c r="G12" s="103">
        <f>'Gols encaixats'!G12</f>
        <v>0</v>
      </c>
      <c r="H12" s="11">
        <f t="shared" si="0"/>
        <v>2</v>
      </c>
    </row>
    <row r="13" spans="1:8" ht="12.75">
      <c r="A13" s="66"/>
      <c r="B13" s="130"/>
      <c r="C13" s="68"/>
      <c r="D13" s="102"/>
      <c r="E13" s="101"/>
      <c r="F13" s="68"/>
      <c r="G13" s="103"/>
      <c r="H13" s="11">
        <f t="shared" si="0"/>
        <v>0</v>
      </c>
    </row>
    <row r="14" spans="1:8" ht="12.75">
      <c r="A14" s="66" t="str">
        <f>'Gols marcats'!A14</f>
        <v>J. Bº CRISTO</v>
      </c>
      <c r="B14" s="130">
        <f>'Gols encaixats'!B14</f>
        <v>0</v>
      </c>
      <c r="C14" s="68">
        <f>'Gols encaixats'!C14</f>
        <v>1</v>
      </c>
      <c r="D14" s="102">
        <f>'Gols encaixats'!D14</f>
        <v>0</v>
      </c>
      <c r="E14" s="101">
        <f>'Gols encaixats'!E14</f>
        <v>0</v>
      </c>
      <c r="F14" s="68">
        <f>'Gols encaixats'!F14</f>
        <v>0</v>
      </c>
      <c r="G14" s="103">
        <f>'Gols encaixats'!G14</f>
        <v>0</v>
      </c>
      <c r="H14" s="11">
        <f t="shared" si="0"/>
        <v>1</v>
      </c>
    </row>
    <row r="15" spans="1:8" ht="12.75">
      <c r="A15" s="66"/>
      <c r="B15" s="130"/>
      <c r="C15" s="68"/>
      <c r="D15" s="102"/>
      <c r="E15" s="101"/>
      <c r="F15" s="68"/>
      <c r="G15" s="103"/>
      <c r="H15" s="11">
        <f t="shared" si="0"/>
        <v>0</v>
      </c>
    </row>
    <row r="16" spans="1:8" ht="12.75">
      <c r="A16" s="66" t="str">
        <f>'Gols marcats'!A16</f>
        <v>VILA-REAL C</v>
      </c>
      <c r="B16" s="130">
        <f>'Gols encaixats'!B16</f>
        <v>0</v>
      </c>
      <c r="C16" s="68">
        <f>'Gols encaixats'!C16</f>
        <v>0</v>
      </c>
      <c r="D16" s="102">
        <f>'Gols encaixats'!D16</f>
        <v>1</v>
      </c>
      <c r="E16" s="101">
        <f>'Gols encaixats'!E16</f>
        <v>0</v>
      </c>
      <c r="F16" s="68">
        <f>'Gols encaixats'!F16</f>
        <v>0</v>
      </c>
      <c r="G16" s="103">
        <f>'Gols encaixats'!G16</f>
        <v>0</v>
      </c>
      <c r="H16" s="11">
        <f t="shared" si="0"/>
        <v>1</v>
      </c>
    </row>
    <row r="17" spans="1:8" ht="12.75">
      <c r="A17" s="66"/>
      <c r="B17" s="130"/>
      <c r="C17" s="68"/>
      <c r="D17" s="102"/>
      <c r="E17" s="101"/>
      <c r="F17" s="68"/>
      <c r="G17" s="103"/>
      <c r="H17" s="11">
        <f t="shared" si="0"/>
        <v>0</v>
      </c>
    </row>
    <row r="18" spans="1:8" ht="12.75">
      <c r="A18" s="66" t="str">
        <f>'Gols marcats'!A18</f>
        <v>ONDA</v>
      </c>
      <c r="B18" s="130">
        <f>'Gols encaixats'!B18</f>
        <v>0</v>
      </c>
      <c r="C18" s="68">
        <f>'Gols encaixats'!C18</f>
        <v>0</v>
      </c>
      <c r="D18" s="102">
        <f>'Gols encaixats'!D18</f>
        <v>0</v>
      </c>
      <c r="E18" s="101">
        <f>'Gols encaixats'!E18</f>
        <v>0</v>
      </c>
      <c r="F18" s="68">
        <f>'Gols encaixats'!F18</f>
        <v>0</v>
      </c>
      <c r="G18" s="103">
        <f>'Gols encaixats'!G18</f>
        <v>0</v>
      </c>
      <c r="H18" s="11">
        <f t="shared" si="0"/>
        <v>0</v>
      </c>
    </row>
    <row r="19" spans="1:8" ht="12.75">
      <c r="A19" s="66"/>
      <c r="B19" s="130"/>
      <c r="C19" s="68"/>
      <c r="D19" s="102"/>
      <c r="E19" s="101"/>
      <c r="F19" s="68"/>
      <c r="G19" s="103"/>
      <c r="H19" s="11">
        <f t="shared" si="0"/>
        <v>0</v>
      </c>
    </row>
    <row r="20" spans="1:8" ht="12.75">
      <c r="A20" s="66" t="str">
        <f>'Gols marcats'!A20</f>
        <v>TORRELLANO</v>
      </c>
      <c r="B20" s="130">
        <f>'Gols encaixats'!B20</f>
        <v>0</v>
      </c>
      <c r="C20" s="68">
        <f>'Gols encaixats'!C20</f>
        <v>0</v>
      </c>
      <c r="D20" s="102">
        <f>'Gols encaixats'!D20</f>
        <v>0</v>
      </c>
      <c r="E20" s="101">
        <f>'Gols encaixats'!E20</f>
        <v>0</v>
      </c>
      <c r="F20" s="68">
        <f>'Gols encaixats'!F20</f>
        <v>0</v>
      </c>
      <c r="G20" s="103">
        <f>'Gols encaixats'!G20</f>
        <v>0</v>
      </c>
      <c r="H20" s="11">
        <f t="shared" si="0"/>
        <v>0</v>
      </c>
    </row>
    <row r="21" spans="1:8" ht="12.75">
      <c r="A21" s="66"/>
      <c r="B21" s="130"/>
      <c r="C21" s="68"/>
      <c r="D21" s="102"/>
      <c r="E21" s="101"/>
      <c r="F21" s="68"/>
      <c r="G21" s="103"/>
      <c r="H21" s="11">
        <f t="shared" si="0"/>
        <v>0</v>
      </c>
    </row>
    <row r="22" spans="1:8" ht="12.75">
      <c r="A22" s="66"/>
      <c r="B22" s="130"/>
      <c r="C22" s="68"/>
      <c r="D22" s="102"/>
      <c r="E22" s="101"/>
      <c r="F22" s="68"/>
      <c r="G22" s="103"/>
      <c r="H22" s="11">
        <f t="shared" si="0"/>
        <v>0</v>
      </c>
    </row>
    <row r="23" spans="1:8" ht="12.75">
      <c r="A23" s="66" t="str">
        <f>'Gols marcats'!A23</f>
        <v>CATARROJA</v>
      </c>
      <c r="B23" s="130">
        <f>'Gols encaixats'!B23</f>
        <v>0</v>
      </c>
      <c r="C23" s="68">
        <f>'Gols encaixats'!C23</f>
        <v>0</v>
      </c>
      <c r="D23" s="102">
        <f>'Gols encaixats'!D23</f>
        <v>0</v>
      </c>
      <c r="E23" s="101">
        <f>'Gols encaixats'!E23</f>
        <v>0</v>
      </c>
      <c r="F23" s="68">
        <f>'Gols encaixats'!F23</f>
        <v>0</v>
      </c>
      <c r="G23" s="103">
        <f>'Gols encaixats'!G23</f>
        <v>0</v>
      </c>
      <c r="H23" s="11">
        <f t="shared" si="0"/>
        <v>0</v>
      </c>
    </row>
    <row r="24" spans="1:8" ht="12.75">
      <c r="A24" s="66" t="str">
        <f>'Gols marcats'!A24</f>
        <v>OLÍMPIC</v>
      </c>
      <c r="B24" s="130">
        <f>'Gols encaixats'!B24</f>
        <v>0</v>
      </c>
      <c r="C24" s="68">
        <f>'Gols encaixats'!C24</f>
        <v>0</v>
      </c>
      <c r="D24" s="102">
        <f>'Gols encaixats'!D24</f>
        <v>0</v>
      </c>
      <c r="E24" s="101">
        <f>'Gols encaixats'!E24</f>
        <v>0</v>
      </c>
      <c r="F24" s="68">
        <f>'Gols encaixats'!F24</f>
        <v>0</v>
      </c>
      <c r="G24" s="103">
        <f>'Gols encaixats'!G24</f>
        <v>0</v>
      </c>
      <c r="H24" s="11">
        <f t="shared" si="0"/>
        <v>0</v>
      </c>
    </row>
    <row r="25" spans="1:8" ht="12.75">
      <c r="A25" s="66"/>
      <c r="B25" s="130"/>
      <c r="C25" s="68"/>
      <c r="D25" s="102"/>
      <c r="E25" s="101"/>
      <c r="F25" s="68"/>
      <c r="G25" s="103"/>
      <c r="H25" s="11">
        <f t="shared" si="0"/>
        <v>0</v>
      </c>
    </row>
    <row r="26" spans="1:8" ht="12.75">
      <c r="A26" s="66" t="str">
        <f>'Gols marcats'!A26</f>
        <v>CREVILLENT</v>
      </c>
      <c r="B26" s="130">
        <f>'Gols encaixats'!B26</f>
        <v>0</v>
      </c>
      <c r="C26" s="68">
        <f>'Gols encaixats'!C26</f>
        <v>1</v>
      </c>
      <c r="D26" s="102">
        <f>'Gols encaixats'!D26</f>
        <v>0</v>
      </c>
      <c r="E26" s="101">
        <f>'Gols encaixats'!E26</f>
        <v>0</v>
      </c>
      <c r="F26" s="68">
        <f>'Gols encaixats'!F26</f>
        <v>0</v>
      </c>
      <c r="G26" s="103">
        <f>'Gols encaixats'!G26</f>
        <v>0</v>
      </c>
      <c r="H26" s="11">
        <f t="shared" si="0"/>
        <v>1</v>
      </c>
    </row>
    <row r="27" spans="1:8" ht="12.75">
      <c r="A27" s="66"/>
      <c r="B27" s="130"/>
      <c r="C27" s="68"/>
      <c r="D27" s="102"/>
      <c r="E27" s="101"/>
      <c r="F27" s="68"/>
      <c r="G27" s="103"/>
      <c r="H27" s="11">
        <f t="shared" si="0"/>
        <v>0</v>
      </c>
    </row>
    <row r="28" spans="1:8" ht="12.75">
      <c r="A28" s="66" t="str">
        <f>'Gols marcats'!A28</f>
        <v>ALACANT B</v>
      </c>
      <c r="B28" s="130">
        <f>'Gols encaixats'!B28</f>
        <v>0</v>
      </c>
      <c r="C28" s="68">
        <f>'Gols encaixats'!C28</f>
        <v>0</v>
      </c>
      <c r="D28" s="102">
        <f>'Gols encaixats'!D28</f>
        <v>0</v>
      </c>
      <c r="E28" s="101">
        <f>'Gols encaixats'!E28</f>
        <v>0</v>
      </c>
      <c r="F28" s="68">
        <f>'Gols encaixats'!F28</f>
        <v>1</v>
      </c>
      <c r="G28" s="103">
        <f>'Gols encaixats'!G28</f>
        <v>0</v>
      </c>
      <c r="H28" s="11">
        <f t="shared" si="0"/>
        <v>1</v>
      </c>
    </row>
    <row r="29" spans="1:8" ht="12.75">
      <c r="A29" s="66"/>
      <c r="B29" s="130"/>
      <c r="C29" s="68"/>
      <c r="D29" s="102"/>
      <c r="E29" s="101"/>
      <c r="F29" s="68"/>
      <c r="G29" s="103"/>
      <c r="H29" s="11">
        <f t="shared" si="0"/>
        <v>0</v>
      </c>
    </row>
    <row r="30" spans="1:8" ht="12.75">
      <c r="A30" s="66" t="str">
        <f>'Gols marcats'!A30</f>
        <v>ELX ILICITANO</v>
      </c>
      <c r="B30" s="130">
        <f>'Gols encaixats'!B30</f>
        <v>0</v>
      </c>
      <c r="C30" s="68">
        <f>'Gols encaixats'!C30</f>
        <v>1</v>
      </c>
      <c r="D30" s="102">
        <f>'Gols encaixats'!D30</f>
        <v>0</v>
      </c>
      <c r="E30" s="101">
        <f>'Gols encaixats'!E30</f>
        <v>0</v>
      </c>
      <c r="F30" s="68">
        <f>'Gols encaixats'!F30</f>
        <v>0</v>
      </c>
      <c r="G30" s="103">
        <f>'Gols encaixats'!G30</f>
        <v>0</v>
      </c>
      <c r="H30" s="11">
        <f t="shared" si="0"/>
        <v>1</v>
      </c>
    </row>
    <row r="31" spans="1:8" ht="12.75">
      <c r="A31" s="66"/>
      <c r="B31" s="130"/>
      <c r="C31" s="68"/>
      <c r="D31" s="102"/>
      <c r="E31" s="101"/>
      <c r="F31" s="68"/>
      <c r="G31" s="103"/>
      <c r="H31" s="11">
        <f t="shared" si="0"/>
        <v>0</v>
      </c>
    </row>
    <row r="32" spans="1:8" ht="12.75">
      <c r="A32" s="66" t="str">
        <f>'Gols marcats'!A32</f>
        <v>PUÇOL</v>
      </c>
      <c r="B32" s="130">
        <f>'Gols encaixats'!B32</f>
        <v>0</v>
      </c>
      <c r="C32" s="68">
        <f>'Gols encaixats'!C32</f>
        <v>0</v>
      </c>
      <c r="D32" s="102">
        <f>'Gols encaixats'!D32</f>
        <v>0</v>
      </c>
      <c r="E32" s="101">
        <f>'Gols encaixats'!E32</f>
        <v>0</v>
      </c>
      <c r="F32" s="68">
        <f>'Gols encaixats'!F32</f>
        <v>0</v>
      </c>
      <c r="G32" s="103">
        <f>'Gols encaixats'!G32</f>
        <v>0</v>
      </c>
      <c r="H32" s="11">
        <f t="shared" si="0"/>
        <v>0</v>
      </c>
    </row>
    <row r="33" spans="1:8" ht="12.75">
      <c r="A33" s="66"/>
      <c r="B33" s="130"/>
      <c r="C33" s="68"/>
      <c r="D33" s="102"/>
      <c r="E33" s="101"/>
      <c r="F33" s="68"/>
      <c r="G33" s="103"/>
      <c r="H33" s="11">
        <f t="shared" si="0"/>
        <v>0</v>
      </c>
    </row>
    <row r="34" spans="1:8" ht="12.75">
      <c r="A34" s="66" t="str">
        <f>'Gols marcats'!A34</f>
        <v>RIBA-ROJA</v>
      </c>
      <c r="B34" s="130">
        <f>'Gols encaixats'!B34</f>
        <v>0</v>
      </c>
      <c r="C34" s="68">
        <f>'Gols encaixats'!C34</f>
        <v>0</v>
      </c>
      <c r="D34" s="102">
        <f>'Gols encaixats'!D34</f>
        <v>0</v>
      </c>
      <c r="E34" s="101">
        <f>'Gols encaixats'!E34</f>
        <v>0</v>
      </c>
      <c r="F34" s="68">
        <f>'Gols encaixats'!F34</f>
        <v>0</v>
      </c>
      <c r="G34" s="103">
        <f>'Gols encaixats'!G34</f>
        <v>0</v>
      </c>
      <c r="H34" s="11">
        <f t="shared" si="0"/>
        <v>0</v>
      </c>
    </row>
    <row r="35" spans="1:8" ht="12.75">
      <c r="A35" s="66"/>
      <c r="B35" s="130"/>
      <c r="C35" s="68"/>
      <c r="D35" s="102"/>
      <c r="E35" s="101"/>
      <c r="F35" s="68"/>
      <c r="G35" s="103"/>
      <c r="H35" s="11">
        <f t="shared" si="0"/>
        <v>0</v>
      </c>
    </row>
    <row r="36" spans="1:8" ht="12.75">
      <c r="A36" s="66" t="str">
        <f>'Gols marcats'!A36</f>
        <v>J. ESPANYOL</v>
      </c>
      <c r="B36" s="130">
        <f>'Gols encaixats'!B36</f>
        <v>0</v>
      </c>
      <c r="C36" s="68">
        <f>'Gols encaixats'!C36</f>
        <v>0</v>
      </c>
      <c r="D36" s="102">
        <f>'Gols encaixats'!D36</f>
        <v>1</v>
      </c>
      <c r="E36" s="101">
        <f>'Gols encaixats'!E36</f>
        <v>0</v>
      </c>
      <c r="F36" s="68">
        <f>'Gols encaixats'!F36</f>
        <v>0</v>
      </c>
      <c r="G36" s="103">
        <f>'Gols encaixats'!G36</f>
        <v>0</v>
      </c>
      <c r="H36" s="11">
        <f t="shared" si="0"/>
        <v>1</v>
      </c>
    </row>
    <row r="37" spans="1:8" ht="12.75">
      <c r="A37" s="66"/>
      <c r="B37" s="130"/>
      <c r="C37" s="68"/>
      <c r="D37" s="102"/>
      <c r="E37" s="101"/>
      <c r="F37" s="68"/>
      <c r="G37" s="103"/>
      <c r="H37" s="11">
        <f t="shared" si="0"/>
        <v>0</v>
      </c>
    </row>
    <row r="38" spans="1:8" ht="12.75">
      <c r="A38" s="66" t="str">
        <f>'Gols marcats'!A38</f>
        <v>LEVANTE B</v>
      </c>
      <c r="B38" s="130">
        <f>'Gols encaixats'!B38</f>
        <v>0</v>
      </c>
      <c r="C38" s="68">
        <f>'Gols encaixats'!C38</f>
        <v>0</v>
      </c>
      <c r="D38" s="102">
        <f>'Gols encaixats'!D38</f>
        <v>0</v>
      </c>
      <c r="E38" s="101">
        <f>'Gols encaixats'!E38</f>
        <v>0</v>
      </c>
      <c r="F38" s="68">
        <f>'Gols encaixats'!F38</f>
        <v>0</v>
      </c>
      <c r="G38" s="103">
        <f>'Gols encaixats'!G38</f>
        <v>0</v>
      </c>
      <c r="H38" s="11">
        <f t="shared" si="0"/>
        <v>0</v>
      </c>
    </row>
    <row r="39" spans="1:8" ht="12" customHeight="1">
      <c r="A39" s="66"/>
      <c r="B39" s="130"/>
      <c r="C39" s="68"/>
      <c r="D39" s="102"/>
      <c r="E39" s="101"/>
      <c r="F39" s="68"/>
      <c r="G39" s="103"/>
      <c r="H39" s="11">
        <f t="shared" si="0"/>
        <v>0</v>
      </c>
    </row>
    <row r="40" spans="1:8" ht="12.75">
      <c r="A40" s="66" t="str">
        <f>'Gols marcats'!A40</f>
        <v>ELDENSE</v>
      </c>
      <c r="B40" s="130">
        <f>'Gols encaixats'!B40</f>
        <v>0</v>
      </c>
      <c r="C40" s="68">
        <f>'Gols encaixats'!C40</f>
        <v>0</v>
      </c>
      <c r="D40" s="102">
        <f>'Gols encaixats'!D40</f>
        <v>0</v>
      </c>
      <c r="E40" s="101">
        <f>'Gols encaixats'!E40</f>
        <v>0</v>
      </c>
      <c r="F40" s="68">
        <f>'Gols encaixats'!F40</f>
        <v>0</v>
      </c>
      <c r="G40" s="103">
        <f>'Gols encaixats'!G40</f>
        <v>0</v>
      </c>
      <c r="H40" s="11">
        <f t="shared" si="0"/>
        <v>0</v>
      </c>
    </row>
    <row r="41" spans="1:8" ht="12.75">
      <c r="A41" s="66" t="str">
        <f>'Gols marcats'!A41</f>
        <v>EJEA</v>
      </c>
      <c r="B41" s="130">
        <f>'Gols encaixats'!B41</f>
        <v>1</v>
      </c>
      <c r="C41" s="68">
        <f>'Gols encaixats'!C41</f>
        <v>0</v>
      </c>
      <c r="D41" s="102">
        <f>'Gols encaixats'!D41</f>
        <v>0</v>
      </c>
      <c r="E41" s="101">
        <f>'Gols encaixats'!E41</f>
        <v>0</v>
      </c>
      <c r="F41" s="68">
        <f>'Gols encaixats'!F41</f>
        <v>0</v>
      </c>
      <c r="G41" s="103">
        <f>'Gols encaixats'!G41</f>
        <v>0</v>
      </c>
      <c r="H41" s="11">
        <f t="shared" si="0"/>
        <v>1</v>
      </c>
    </row>
    <row r="42" spans="1:8" ht="12.75">
      <c r="A42" s="66"/>
      <c r="B42" s="130"/>
      <c r="C42" s="68"/>
      <c r="D42" s="102"/>
      <c r="E42" s="101"/>
      <c r="F42" s="68"/>
      <c r="G42" s="103"/>
      <c r="H42" s="11"/>
    </row>
    <row r="43" spans="1:8" ht="12.75">
      <c r="A43" s="66" t="str">
        <f>'Gols marcats'!A43</f>
        <v>AYAMONTE</v>
      </c>
      <c r="B43" s="130">
        <f>'Gols encaixats'!B43</f>
        <v>0</v>
      </c>
      <c r="C43" s="68">
        <f>'Gols encaixats'!C43</f>
        <v>0</v>
      </c>
      <c r="D43" s="102">
        <f>'Gols encaixats'!D43</f>
        <v>0</v>
      </c>
      <c r="E43" s="101">
        <f>'Gols encaixats'!E43</f>
        <v>0</v>
      </c>
      <c r="F43" s="68">
        <f>'Gols encaixats'!F43</f>
        <v>0</v>
      </c>
      <c r="G43" s="103">
        <f>'Gols encaixats'!G43</f>
        <v>0</v>
      </c>
      <c r="H43" s="11">
        <f t="shared" si="0"/>
        <v>0</v>
      </c>
    </row>
    <row r="44" spans="1:8" ht="12.75">
      <c r="A44" s="66"/>
      <c r="B44" s="130"/>
      <c r="C44" s="68"/>
      <c r="D44" s="102"/>
      <c r="E44" s="101"/>
      <c r="F44" s="68"/>
      <c r="G44" s="103"/>
      <c r="H44" s="11"/>
    </row>
    <row r="45" spans="1:8" ht="12.75">
      <c r="A45" s="66"/>
      <c r="B45" s="130"/>
      <c r="C45" s="68"/>
      <c r="D45" s="102"/>
      <c r="E45" s="101"/>
      <c r="F45" s="68"/>
      <c r="G45" s="103"/>
      <c r="H45" s="11"/>
    </row>
    <row r="46" spans="1:8" ht="13.5" thickBot="1">
      <c r="A46" s="66" t="str">
        <f>'Gols marcats'!A46</f>
        <v>JEREZ</v>
      </c>
      <c r="B46" s="130">
        <f>'Gols encaixats'!B46</f>
        <v>1</v>
      </c>
      <c r="C46" s="68">
        <f>'Gols encaixats'!C46</f>
        <v>1</v>
      </c>
      <c r="D46" s="102">
        <f>'Gols encaixats'!D46</f>
        <v>0</v>
      </c>
      <c r="E46" s="101">
        <f>'Gols encaixats'!E46</f>
        <v>0</v>
      </c>
      <c r="F46" s="68">
        <f>'Gols encaixats'!F46</f>
        <v>0</v>
      </c>
      <c r="G46" s="103">
        <f>'Gols encaixats'!G46</f>
        <v>0</v>
      </c>
      <c r="H46" s="11">
        <f t="shared" si="0"/>
        <v>2</v>
      </c>
    </row>
    <row r="47" spans="1:8" ht="12.75" hidden="1">
      <c r="A47" s="67" t="e">
        <f>'U.E. ALZIRA'!#REF!</f>
        <v>#REF!</v>
      </c>
      <c r="B47" s="130">
        <f>'Gols encaixats'!B47</f>
        <v>0</v>
      </c>
      <c r="C47" s="68">
        <f>'Gols encaixats'!C47</f>
        <v>0</v>
      </c>
      <c r="D47" s="102">
        <f>'Gols encaixats'!D47</f>
        <v>0</v>
      </c>
      <c r="E47" s="101">
        <f>'Gols encaixats'!E47</f>
        <v>0</v>
      </c>
      <c r="F47" s="68">
        <f>'Gols encaixats'!F47</f>
        <v>0</v>
      </c>
      <c r="G47" s="103">
        <f>'Gols encaixats'!G47</f>
        <v>0</v>
      </c>
      <c r="H47" s="11">
        <f>SUM(B47:G47)</f>
        <v>0</v>
      </c>
    </row>
    <row r="48" spans="1:8" ht="13.5" hidden="1" thickBot="1">
      <c r="A48" s="67" t="str">
        <f>'U.E. ALZIRA'!AQ3</f>
        <v>BURJASSOT</v>
      </c>
      <c r="B48" s="130">
        <f>'Gols encaixats'!B48</f>
        <v>0</v>
      </c>
      <c r="C48" s="68">
        <f>'Gols encaixats'!C48</f>
        <v>0</v>
      </c>
      <c r="D48" s="102">
        <f>'Gols encaixats'!D48</f>
        <v>0</v>
      </c>
      <c r="E48" s="101">
        <f>'Gols encaixats'!E48</f>
        <v>0</v>
      </c>
      <c r="F48" s="68">
        <f>'Gols encaixats'!F48</f>
        <v>0</v>
      </c>
      <c r="G48" s="103">
        <f>'Gols encaixats'!G48</f>
        <v>0</v>
      </c>
      <c r="H48" s="11">
        <f>SUM(B48:G48)</f>
        <v>0</v>
      </c>
    </row>
    <row r="49" spans="1:14" ht="14.25" thickBot="1" thickTop="1">
      <c r="A49" s="40" t="s">
        <v>38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2</v>
      </c>
      <c r="C51" s="57">
        <f>(B51/N51)</f>
        <v>0.15384615384615385</v>
      </c>
      <c r="D51" s="36">
        <f>SUM(C3:C46)</f>
        <v>5</v>
      </c>
      <c r="E51" s="57">
        <f>(D51/N51)</f>
        <v>0.38461538461538464</v>
      </c>
      <c r="F51" s="36">
        <f>SUM(D3:D46)</f>
        <v>4</v>
      </c>
      <c r="G51" s="58">
        <f>(F51/N51)</f>
        <v>0.3076923076923077</v>
      </c>
      <c r="H51" s="56">
        <f>SUM(E3:E46)</f>
        <v>1</v>
      </c>
      <c r="I51" s="57">
        <f>(H51/N51)</f>
        <v>0.07692307692307693</v>
      </c>
      <c r="J51" s="36">
        <f>SUM(F3:F46)</f>
        <v>1</v>
      </c>
      <c r="K51" s="57">
        <f>(J51/N51)</f>
        <v>0.07692307692307693</v>
      </c>
      <c r="L51" s="36">
        <f>SUM(G3:G46)</f>
        <v>0</v>
      </c>
      <c r="M51" s="58">
        <f>(L51/N51)</f>
        <v>0</v>
      </c>
      <c r="N51" s="60">
        <f>SUM(H3:H48)</f>
        <v>13</v>
      </c>
    </row>
    <row r="52" ht="13.5" thickTop="1"/>
    <row r="53" spans="1:14" s="62" customFormat="1" ht="12.75">
      <c r="A53" s="61"/>
      <c r="B53" s="39"/>
      <c r="D53" s="39"/>
      <c r="F53" s="39"/>
      <c r="H53" s="39"/>
      <c r="J53" s="39"/>
      <c r="L53" s="39"/>
      <c r="M53" s="13"/>
      <c r="N53" s="63"/>
    </row>
    <row r="54" spans="1:13" s="62" customFormat="1" ht="12.75">
      <c r="A54" s="10"/>
      <c r="B54" s="14"/>
      <c r="D54" s="14"/>
      <c r="F54" s="14"/>
      <c r="H54" s="14"/>
      <c r="J54" s="14"/>
      <c r="L54" s="14"/>
      <c r="M54" s="13"/>
    </row>
    <row r="55" spans="1:14" s="62" customFormat="1" ht="12.75">
      <c r="A55" s="10"/>
      <c r="B55" s="13"/>
      <c r="C55" s="64"/>
      <c r="D55" s="13"/>
      <c r="E55" s="64"/>
      <c r="F55" s="13"/>
      <c r="G55" s="64"/>
      <c r="H55" s="13"/>
      <c r="I55" s="64"/>
      <c r="J55" s="13"/>
      <c r="K55" s="64"/>
      <c r="L55" s="13"/>
      <c r="M55" s="64"/>
      <c r="N55" s="10"/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5"/>
  <sheetViews>
    <sheetView zoomScalePageLayoutView="0" workbookViewId="0" topLeftCell="N1">
      <selection activeCell="AN2" sqref="AN2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7" customFormat="1" ht="12.75">
      <c r="B1" s="38">
        <v>1</v>
      </c>
      <c r="C1" s="38">
        <v>2</v>
      </c>
      <c r="D1" s="38">
        <v>3</v>
      </c>
      <c r="E1" s="38">
        <v>4</v>
      </c>
      <c r="F1" s="38">
        <v>5</v>
      </c>
      <c r="G1" s="38">
        <v>6</v>
      </c>
      <c r="H1" s="38">
        <v>7</v>
      </c>
      <c r="I1" s="38">
        <v>8</v>
      </c>
      <c r="J1" s="38">
        <v>9</v>
      </c>
      <c r="K1" s="38">
        <v>10</v>
      </c>
      <c r="L1" s="38">
        <v>11</v>
      </c>
      <c r="M1" s="38">
        <v>12</v>
      </c>
      <c r="N1" s="38">
        <v>13</v>
      </c>
      <c r="O1" s="38">
        <v>14</v>
      </c>
      <c r="P1" s="38">
        <v>15</v>
      </c>
      <c r="Q1" s="38">
        <v>16</v>
      </c>
      <c r="R1" s="38">
        <v>17</v>
      </c>
      <c r="S1" s="38">
        <v>18</v>
      </c>
      <c r="T1" s="38">
        <v>19</v>
      </c>
      <c r="U1" s="38">
        <v>20</v>
      </c>
      <c r="V1" s="38">
        <v>21</v>
      </c>
      <c r="W1" s="38">
        <v>22</v>
      </c>
      <c r="X1" s="38">
        <v>23</v>
      </c>
      <c r="Y1" s="38">
        <v>24</v>
      </c>
      <c r="Z1" s="38">
        <v>25</v>
      </c>
      <c r="AA1" s="38">
        <v>26</v>
      </c>
      <c r="AB1" s="38">
        <v>27</v>
      </c>
      <c r="AC1" s="38">
        <v>28</v>
      </c>
      <c r="AD1" s="38">
        <v>29</v>
      </c>
      <c r="AE1" s="38">
        <v>30</v>
      </c>
      <c r="AF1" s="38">
        <v>31</v>
      </c>
      <c r="AG1" s="38">
        <v>32</v>
      </c>
      <c r="AH1" s="38">
        <v>33</v>
      </c>
      <c r="AI1" s="38">
        <v>34</v>
      </c>
      <c r="AJ1" s="38">
        <v>35</v>
      </c>
      <c r="AK1" s="38">
        <v>36</v>
      </c>
      <c r="AL1" s="38">
        <v>37</v>
      </c>
      <c r="AM1" s="38">
        <v>38</v>
      </c>
      <c r="AN1" s="37">
        <v>39</v>
      </c>
      <c r="AO1" s="37">
        <v>40</v>
      </c>
      <c r="AP1" s="37">
        <v>41</v>
      </c>
      <c r="AQ1" s="37">
        <v>42</v>
      </c>
    </row>
    <row r="2" spans="1:43" ht="12.75">
      <c r="A2" t="s">
        <v>33</v>
      </c>
      <c r="B2" s="1">
        <v>17</v>
      </c>
      <c r="C2" s="1">
        <v>6</v>
      </c>
      <c r="D2" s="1">
        <v>12</v>
      </c>
      <c r="E2" s="1">
        <v>7</v>
      </c>
      <c r="F2" s="1">
        <v>9</v>
      </c>
      <c r="G2" s="1">
        <v>7</v>
      </c>
      <c r="H2" s="1">
        <v>5</v>
      </c>
      <c r="I2" s="1">
        <v>3</v>
      </c>
      <c r="J2" s="1">
        <v>2</v>
      </c>
      <c r="K2" s="1">
        <v>5</v>
      </c>
      <c r="L2" s="1">
        <v>6</v>
      </c>
      <c r="M2" s="1">
        <v>5</v>
      </c>
      <c r="N2" s="1">
        <v>6</v>
      </c>
      <c r="O2" s="1">
        <v>6</v>
      </c>
      <c r="P2" s="1">
        <v>4</v>
      </c>
      <c r="Q2" s="1">
        <v>2</v>
      </c>
      <c r="R2" s="1">
        <v>2</v>
      </c>
      <c r="S2" s="1">
        <v>2</v>
      </c>
      <c r="T2" s="1">
        <v>1</v>
      </c>
      <c r="U2" s="1">
        <v>2</v>
      </c>
      <c r="V2" s="1">
        <v>2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  <c r="AF2" s="1">
        <v>1</v>
      </c>
      <c r="AG2" s="1">
        <v>1</v>
      </c>
      <c r="AH2" s="1">
        <v>3</v>
      </c>
      <c r="AI2" s="1">
        <v>2</v>
      </c>
      <c r="AJ2" s="1">
        <v>2</v>
      </c>
      <c r="AK2" s="1">
        <v>2</v>
      </c>
      <c r="AL2" s="1">
        <v>2</v>
      </c>
      <c r="AM2" s="1">
        <v>2</v>
      </c>
      <c r="AN2" s="1"/>
      <c r="AO2" s="1"/>
      <c r="AP2" s="1"/>
      <c r="AQ2" s="1"/>
    </row>
    <row r="4" ht="12.75">
      <c r="A4" t="s">
        <v>53</v>
      </c>
    </row>
    <row r="5" ht="12.75">
      <c r="A5" t="s">
        <v>54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David</cp:lastModifiedBy>
  <cp:lastPrinted>2016-07-21T18:16:41Z</cp:lastPrinted>
  <dcterms:created xsi:type="dcterms:W3CDTF">1998-08-31T09:37:34Z</dcterms:created>
  <dcterms:modified xsi:type="dcterms:W3CDTF">2020-05-31T09:11:18Z</dcterms:modified>
  <cp:category/>
  <cp:version/>
  <cp:contentType/>
  <cp:contentStatus/>
</cp:coreProperties>
</file>