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. class. 38" sheetId="8" r:id="rId8"/>
    <sheet name="Classificacions" sheetId="9" r:id="rId9"/>
    <sheet name="Gr. Class. 42" sheetId="10" state="hidden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<sst xmlns="http://schemas.openxmlformats.org/spreadsheetml/2006/main" count="1198" uniqueCount="159">
  <si>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</si>
  <si>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</si>
  <si>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</si>
  <si>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</si>
  <si>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</si>
  <si>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</si>
  <si>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</si>
  <si>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</si>
  <si>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</si>
  <si>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</si>
  <si>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</si>
  <si>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</si>
  <si>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</si>
  <si>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</si>
  <si>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</si>
  <si>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</si>
  <si>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</si>
  <si>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</si>
  <si>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</si>
  <si>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</si>
  <si>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</si>
  <si>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</si>
  <si>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</si>
  <si>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</si>
  <si>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</si>
  <si>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</si>
  <si>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</si>
  <si>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</si>
  <si>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</si>
  <si>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</si>
  <si>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</si>
  <si>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</si>
  <si>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</si>
  <si>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</si>
  <si>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</si>
  <si>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</si>
  <si>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</si>
  <si>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</si>
  <si>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</si>
  <si>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</si>
  <si>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</si>
  <si>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</si>
  <si>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</si>
  <si>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</si>
  <si>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</si>
  <si>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</si>
  <si>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</si>
  <si>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</si>
  <si>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</si>
  <si>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</si>
  <si>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</si>
  <si>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</si>
  <si>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</si>
  <si>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</si>
  <si>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Porter</t>
  </si>
  <si>
    <t>No convocat per</t>
  </si>
  <si>
    <t>Catarroja</t>
  </si>
  <si>
    <t>GROGUES</t>
  </si>
  <si>
    <t xml:space="preserve"> DOBLE GROGA</t>
  </si>
  <si>
    <t>ROJA DIRECTA</t>
  </si>
  <si>
    <t>Aldaia</t>
  </si>
  <si>
    <t>Cullera</t>
  </si>
  <si>
    <t>Requena</t>
  </si>
  <si>
    <t>Burjassot</t>
  </si>
  <si>
    <t>Picassent</t>
  </si>
  <si>
    <t>Buñol</t>
  </si>
  <si>
    <t>Silla</t>
  </si>
  <si>
    <t>Mislata</t>
  </si>
  <si>
    <t>Carcaixent</t>
  </si>
  <si>
    <t>Tavernes</t>
  </si>
  <si>
    <t>San Marcelino</t>
  </si>
  <si>
    <t>Barrio de la Luz</t>
  </si>
  <si>
    <t>Alfarp</t>
  </si>
  <si>
    <t>Cheste</t>
  </si>
  <si>
    <t>L'Alcúdia</t>
  </si>
  <si>
    <t>Paiporta</t>
  </si>
  <si>
    <t>Pego</t>
  </si>
  <si>
    <t>Castellonense</t>
  </si>
  <si>
    <t>3i</t>
  </si>
  <si>
    <t>ROMÁN</t>
  </si>
  <si>
    <t>POMA</t>
  </si>
  <si>
    <t>ANTONIO</t>
  </si>
  <si>
    <t>ENRIQUE</t>
  </si>
  <si>
    <t>VICENT</t>
  </si>
  <si>
    <t>ALIÑO</t>
  </si>
  <si>
    <t>DIESTRO</t>
  </si>
  <si>
    <t>DOMÍNGUEZ</t>
  </si>
  <si>
    <t>FERRAN</t>
  </si>
  <si>
    <t>GÓMEZ</t>
  </si>
  <si>
    <t>MORENO</t>
  </si>
  <si>
    <t>BENITO</t>
  </si>
  <si>
    <t>CASTILLO</t>
  </si>
  <si>
    <t>HERNÁNDEZ</t>
  </si>
  <si>
    <t>JORDI</t>
  </si>
  <si>
    <t>RAFA MASCARELL</t>
  </si>
  <si>
    <t>MORA</t>
  </si>
  <si>
    <t>MEJI</t>
  </si>
  <si>
    <t>PARAGUAYO</t>
  </si>
  <si>
    <t>PERIS</t>
  </si>
  <si>
    <t>RAFA NAVARRO</t>
  </si>
  <si>
    <t>SERGI</t>
  </si>
  <si>
    <t>COCA</t>
  </si>
  <si>
    <t>CUENCA</t>
  </si>
  <si>
    <t>JUAN CARLOS</t>
  </si>
  <si>
    <t>JUANMA</t>
  </si>
  <si>
    <t xml:space="preserve"> MARCELO</t>
  </si>
  <si>
    <t>ÓSCAR</t>
  </si>
  <si>
    <t>VICENT LARA</t>
  </si>
  <si>
    <t>RAÚL</t>
  </si>
  <si>
    <t>ROBERTO GARCÍA</t>
  </si>
  <si>
    <t>ROBERTO</t>
  </si>
  <si>
    <t>ROMERO</t>
  </si>
  <si>
    <t>Davanter</t>
  </si>
  <si>
    <t>Interior</t>
  </si>
  <si>
    <t>Int. Esq.</t>
  </si>
  <si>
    <t>Mig</t>
  </si>
  <si>
    <t>Mig def.</t>
  </si>
  <si>
    <t>Mig org.</t>
  </si>
  <si>
    <t>Central</t>
  </si>
  <si>
    <t>Lateral dret</t>
  </si>
  <si>
    <t>Defensa</t>
  </si>
  <si>
    <t>Barri de la Llum</t>
  </si>
  <si>
    <t>Sant Marcel·lí</t>
  </si>
  <si>
    <t>Torre Llevant</t>
  </si>
  <si>
    <t>Llevant B</t>
  </si>
  <si>
    <t>Gandia B</t>
  </si>
  <si>
    <t>Beniopa</t>
  </si>
  <si>
    <t>Alfarb</t>
  </si>
  <si>
    <t>Oliva</t>
  </si>
  <si>
    <t>Natzaret</t>
  </si>
  <si>
    <t>1-0</t>
  </si>
  <si>
    <t>0-0</t>
  </si>
  <si>
    <t>1-1</t>
  </si>
  <si>
    <t>3-1</t>
  </si>
  <si>
    <t>2-2</t>
  </si>
  <si>
    <t>2-1</t>
  </si>
  <si>
    <t>2-0</t>
  </si>
  <si>
    <t>3-6</t>
  </si>
  <si>
    <t>0-2</t>
  </si>
  <si>
    <t>0-1</t>
  </si>
  <si>
    <t>4-1</t>
  </si>
  <si>
    <t>5-1</t>
  </si>
  <si>
    <t>1-2</t>
  </si>
  <si>
    <t>3-0</t>
  </si>
  <si>
    <t>0-3</t>
  </si>
  <si>
    <t>T</t>
  </si>
  <si>
    <t>C</t>
  </si>
  <si>
    <t>VALIENTE</t>
  </si>
  <si>
    <t>CLIMENT</t>
  </si>
  <si>
    <t>ESPARZA</t>
  </si>
  <si>
    <t>I</t>
  </si>
  <si>
    <t>E</t>
  </si>
  <si>
    <t>NATALIO</t>
  </si>
  <si>
    <t>R</t>
  </si>
  <si>
    <t>S</t>
  </si>
  <si>
    <t>Expulsió sense minut determinat</t>
  </si>
  <si>
    <t>GOLES</t>
  </si>
  <si>
    <t>Falta minut expulsió Moreno</t>
  </si>
  <si>
    <t>PROPIA PUERTA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</si>
</sst>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0.3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 textRotation="90"/>
    </xf>
    <xf numFmtId="0" fontId="0" fillId="0" borderId="5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14" xfId="0" applyNumberForma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0" borderId="49" xfId="0" applyFont="1" applyFill="1" applyBorder="1" applyAlignment="1">
      <alignment horizontal="center" textRotation="90"/>
    </xf>
    <xf numFmtId="0" fontId="0" fillId="0" borderId="67" xfId="0" applyFill="1" applyBorder="1" applyAlignment="1">
      <alignment horizontal="center"/>
    </xf>
    <xf numFmtId="0" fontId="7" fillId="0" borderId="68" xfId="53" applyFont="1" applyFill="1" applyBorder="1" applyAlignment="1">
      <alignment horizontal="center"/>
      <protection/>
    </xf>
    <xf numFmtId="0" fontId="7" fillId="0" borderId="69" xfId="53" applyFont="1" applyFill="1" applyBorder="1" applyAlignment="1">
      <alignment horizontal="center" wrapText="1"/>
      <protection/>
    </xf>
    <xf numFmtId="0" fontId="0" fillId="0" borderId="69" xfId="0" applyFont="1" applyFill="1" applyBorder="1" applyAlignment="1">
      <alignment horizontal="center"/>
    </xf>
    <xf numFmtId="0" fontId="7" fillId="0" borderId="70" xfId="53" applyFont="1" applyFill="1" applyBorder="1" applyAlignment="1">
      <alignment horizontal="center" wrapText="1"/>
      <protection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9" xfId="53" applyFont="1" applyFill="1" applyBorder="1" applyAlignment="1">
      <alignment horizontal="center" wrapText="1"/>
      <protection/>
    </xf>
    <xf numFmtId="49" fontId="0" fillId="0" borderId="72" xfId="0" applyNumberFormat="1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/>
    </xf>
    <xf numFmtId="0" fontId="1" fillId="0" borderId="49" xfId="0" applyFont="1" applyFill="1" applyBorder="1" applyAlignment="1">
      <alignment horizontal="center" textRotation="90"/>
    </xf>
    <xf numFmtId="0" fontId="0" fillId="0" borderId="67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0" fillId="0" borderId="47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1" fontId="0" fillId="37" borderId="31" xfId="0" applyNumberFormat="1" applyFont="1" applyFill="1" applyBorder="1" applyAlignment="1" quotePrefix="1">
      <alignment horizontal="center"/>
    </xf>
    <xf numFmtId="1" fontId="0" fillId="37" borderId="52" xfId="0" applyNumberFormat="1" applyFont="1" applyFill="1" applyBorder="1" applyAlignment="1" quotePrefix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textRotation="90"/>
    </xf>
    <xf numFmtId="0" fontId="9" fillId="0" borderId="3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 textRotation="90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8" fillId="0" borderId="69" xfId="53" applyFont="1" applyFill="1" applyBorder="1" applyAlignment="1">
      <alignment horizontal="center" wrapText="1"/>
      <protection/>
    </xf>
    <xf numFmtId="0" fontId="58" fillId="0" borderId="13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center" textRotation="180"/>
    </xf>
    <xf numFmtId="0" fontId="60" fillId="38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60" fillId="0" borderId="13" xfId="0" applyFont="1" applyFill="1" applyBorder="1" applyAlignment="1">
      <alignment horizontal="center"/>
    </xf>
    <xf numFmtId="0" fontId="0" fillId="39" borderId="69" xfId="53" applyFont="1" applyFill="1" applyBorder="1" applyAlignment="1">
      <alignment horizontal="center" wrapText="1"/>
      <protection/>
    </xf>
    <xf numFmtId="0" fontId="0" fillId="39" borderId="53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180" fontId="0" fillId="39" borderId="13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 quotePrefix="1">
      <alignment horizontal="center"/>
    </xf>
    <xf numFmtId="0" fontId="0" fillId="39" borderId="51" xfId="0" applyFont="1" applyFill="1" applyBorder="1" applyAlignment="1">
      <alignment horizontal="center"/>
    </xf>
    <xf numFmtId="0" fontId="0" fillId="39" borderId="60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0" fillId="39" borderId="13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Alignment="1">
      <alignment horizontal="center"/>
    </xf>
    <xf numFmtId="0" fontId="0" fillId="39" borderId="69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0" fillId="39" borderId="33" xfId="0" applyFont="1" applyFill="1" applyBorder="1" applyAlignment="1">
      <alignment horizontal="center"/>
    </xf>
    <xf numFmtId="0" fontId="0" fillId="39" borderId="91" xfId="0" applyFont="1" applyFill="1" applyBorder="1" applyAlignment="1">
      <alignment horizontal="center"/>
    </xf>
    <xf numFmtId="0" fontId="0" fillId="39" borderId="92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72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9" borderId="43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7" fillId="39" borderId="93" xfId="53" applyFont="1" applyFill="1" applyBorder="1" applyAlignment="1">
      <alignment horizontal="center" wrapText="1"/>
      <protection/>
    </xf>
    <xf numFmtId="0" fontId="1" fillId="39" borderId="0" xfId="0" applyFont="1" applyFill="1" applyBorder="1" applyAlignment="1">
      <alignment/>
    </xf>
    <xf numFmtId="0" fontId="7" fillId="39" borderId="69" xfId="53" applyFont="1" applyFill="1" applyBorder="1" applyAlignment="1">
      <alignment horizontal="center" wrapText="1"/>
      <protection/>
    </xf>
    <xf numFmtId="0" fontId="7" fillId="39" borderId="69" xfId="53" applyFont="1" applyFill="1" applyBorder="1" applyAlignment="1">
      <alignment horizontal="center" wrapText="1"/>
      <protection/>
    </xf>
    <xf numFmtId="0" fontId="0" fillId="39" borderId="73" xfId="0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/>
    </xf>
    <xf numFmtId="0" fontId="0" fillId="0" borderId="0" xfId="0" applyFont="1" applyFill="1" applyAlignment="1">
      <alignment vertical="top" textRotation="180"/>
    </xf>
    <xf numFmtId="0" fontId="0" fillId="0" borderId="45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center" vertical="top" textRotation="90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0" borderId="32" xfId="0" applyFont="1" applyFill="1" applyBorder="1" applyAlignment="1">
      <alignment horizontal="center"/>
    </xf>
    <xf numFmtId="0" fontId="60" fillId="41" borderId="13" xfId="0" applyFont="1" applyFill="1" applyBorder="1" applyAlignment="1">
      <alignment horizontal="center"/>
    </xf>
    <xf numFmtId="0" fontId="60" fillId="42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61" fillId="39" borderId="13" xfId="0" applyFont="1" applyFill="1" applyBorder="1" applyAlignment="1">
      <alignment horizontal="center"/>
    </xf>
    <xf numFmtId="0" fontId="61" fillId="39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 textRotation="90"/>
    </xf>
    <xf numFmtId="0" fontId="61" fillId="0" borderId="13" xfId="0" applyFont="1" applyFill="1" applyBorder="1" applyAlignment="1">
      <alignment horizontal="center"/>
    </xf>
    <xf numFmtId="1" fontId="0" fillId="40" borderId="31" xfId="0" applyNumberFormat="1" applyFont="1" applyFill="1" applyBorder="1" applyAlignment="1" quotePrefix="1">
      <alignment horizontal="center"/>
    </xf>
    <xf numFmtId="0" fontId="0" fillId="43" borderId="14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60" fillId="41" borderId="22" xfId="0" applyFont="1" applyFill="1" applyBorder="1" applyAlignment="1">
      <alignment horizontal="center"/>
    </xf>
    <xf numFmtId="0" fontId="60" fillId="41" borderId="12" xfId="0" applyFont="1" applyFill="1" applyBorder="1" applyAlignment="1">
      <alignment horizontal="center"/>
    </xf>
    <xf numFmtId="0" fontId="0" fillId="0" borderId="0" xfId="0" applyFill="1" applyAlignment="1">
      <alignment horizontal="right" vertical="top" textRotation="90"/>
    </xf>
    <xf numFmtId="1" fontId="0" fillId="40" borderId="13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49" fontId="0" fillId="0" borderId="72" xfId="0" applyNumberFormat="1" applyFill="1" applyBorder="1" applyAlignment="1">
      <alignment horizontal="center" textRotation="90"/>
    </xf>
    <xf numFmtId="0" fontId="1" fillId="0" borderId="51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 textRotation="90"/>
    </xf>
    <xf numFmtId="0" fontId="3" fillId="0" borderId="71" xfId="0" applyFont="1" applyFill="1" applyBorder="1" applyAlignment="1">
      <alignment horizontal="center" textRotation="90"/>
    </xf>
    <xf numFmtId="49" fontId="0" fillId="0" borderId="29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1" fillId="0" borderId="7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0" fillId="39" borderId="95" xfId="0" applyFont="1" applyFill="1" applyBorder="1" applyAlignment="1">
      <alignment horizontal="center"/>
    </xf>
    <xf numFmtId="0" fontId="0" fillId="39" borderId="96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0" fillId="40" borderId="51" xfId="0" applyFont="1" applyFill="1" applyBorder="1" applyAlignment="1">
      <alignment horizontal="center"/>
    </xf>
    <xf numFmtId="0" fontId="1" fillId="40" borderId="74" xfId="0" applyFont="1" applyFill="1" applyBorder="1" applyAlignment="1">
      <alignment horizontal="center" vertical="top" textRotation="90"/>
    </xf>
    <xf numFmtId="0" fontId="0" fillId="0" borderId="97" xfId="0" applyFont="1" applyFill="1" applyBorder="1" applyAlignment="1">
      <alignment horizontal="center" textRotation="90"/>
    </xf>
    <xf numFmtId="0" fontId="3" fillId="0" borderId="74" xfId="0" applyFont="1" applyFill="1" applyBorder="1" applyAlignment="1">
      <alignment horizontal="center" textRotation="90"/>
    </xf>
    <xf numFmtId="0" fontId="0" fillId="39" borderId="19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/>
    </xf>
    <xf numFmtId="1" fontId="0" fillId="40" borderId="10" xfId="0" applyNumberFormat="1" applyFont="1" applyFill="1" applyBorder="1" applyAlignment="1">
      <alignment horizontal="center" vertical="top"/>
    </xf>
    <xf numFmtId="0" fontId="0" fillId="40" borderId="15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center"/>
    </xf>
    <xf numFmtId="0" fontId="62" fillId="0" borderId="0" xfId="0" applyFont="1" applyFill="1" applyAlignment="1">
      <alignment horizontal="center" vertical="top"/>
    </xf>
    <xf numFmtId="0" fontId="61" fillId="40" borderId="13" xfId="0" applyFont="1" applyFill="1" applyBorder="1" applyAlignment="1">
      <alignment horizontal="center"/>
    </xf>
    <xf numFmtId="0" fontId="61" fillId="40" borderId="32" xfId="0" applyFont="1" applyFill="1" applyBorder="1" applyAlignment="1">
      <alignment horizontal="center"/>
    </xf>
    <xf numFmtId="0" fontId="0" fillId="40" borderId="0" xfId="0" applyFont="1" applyFill="1" applyAlignment="1">
      <alignment horizontal="right" vertical="center" textRotation="90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1" fillId="0" borderId="98" xfId="0" applyNumberFormat="1" applyFont="1" applyFill="1" applyBorder="1" applyAlignment="1">
      <alignment horizontal="center" textRotation="90"/>
    </xf>
    <xf numFmtId="0" fontId="0" fillId="0" borderId="99" xfId="0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49" fontId="3" fillId="0" borderId="100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1" fillId="0" borderId="101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40" borderId="103" xfId="0" applyFont="1" applyFill="1" applyBorder="1" applyAlignment="1">
      <alignment horizontal="center" textRotation="90"/>
    </xf>
    <xf numFmtId="0" fontId="1" fillId="40" borderId="104" xfId="0" applyFont="1" applyFill="1" applyBorder="1" applyAlignment="1">
      <alignment horizontal="center" textRotation="90"/>
    </xf>
    <xf numFmtId="0" fontId="1" fillId="43" borderId="49" xfId="0" applyFont="1" applyFill="1" applyBorder="1" applyAlignment="1">
      <alignment horizontal="center" textRotation="90"/>
    </xf>
    <xf numFmtId="0" fontId="1" fillId="43" borderId="63" xfId="0" applyFont="1" applyFill="1" applyBorder="1" applyAlignment="1">
      <alignment horizontal="center" textRotation="90"/>
    </xf>
    <xf numFmtId="0" fontId="63" fillId="41" borderId="105" xfId="0" applyFont="1" applyFill="1" applyBorder="1" applyAlignment="1">
      <alignment horizontal="center" textRotation="90"/>
    </xf>
    <xf numFmtId="0" fontId="63" fillId="41" borderId="90" xfId="0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0" fillId="4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37">
                  <c:v>4</c:v>
                </c:pt>
              </c:numCache>
            </c:numRef>
          </c:val>
          <c:smooth val="0"/>
        </c:ser>
        <c:marker val="1"/>
        <c:axId val="16720806"/>
        <c:axId val="16269527"/>
      </c:lineChart>
      <c:catAx>
        <c:axId val="167208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At val="0"/>
        <c:auto val="1"/>
        <c:lblOffset val="100"/>
        <c:tickLblSkip val="1"/>
        <c:noMultiLvlLbl val="0"/>
      </c:catAx>
      <c:valAx>
        <c:axId val="16269527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2080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37">
                  <c:v>4</c:v>
                </c:pt>
              </c:numCache>
            </c:numRef>
          </c:val>
          <c:smooth val="0"/>
        </c:ser>
        <c:marker val="1"/>
        <c:axId val="12208016"/>
        <c:axId val="42763281"/>
      </c:lineChart>
      <c:catAx>
        <c:axId val="122080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At val="1"/>
        <c:auto val="1"/>
        <c:lblOffset val="100"/>
        <c:tickLblSkip val="1"/>
        <c:noMultiLvlLbl val="0"/>
      </c:catAx>
      <c:valAx>
        <c:axId val="42763281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919044"/>
        <c:axId val="54835941"/>
      </c:bar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4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PageLayoutView="0" workbookViewId="0" topLeftCell="A25">
      <pane xSplit="1" topLeftCell="HB1" activePane="topRight" state="frozen"/>
      <selection pane="topLeft" activeCell="A8" sqref="A8"/>
      <selection pane="topRight" activeCell="HB63" sqref="HB63:IM63"/>
    </sheetView>
  </sheetViews>
  <sheetFormatPr defaultColWidth="0" defaultRowHeight="12.75"/>
  <cols>
    <col min="1" max="1" width="19.140625" style="74" customWidth="1"/>
    <col min="2" max="2" width="9.57421875" style="2" customWidth="1"/>
    <col min="3" max="4" width="4.28125" style="2" customWidth="1"/>
    <col min="5" max="6" width="4.28125" style="2" hidden="1" customWidth="1"/>
    <col min="7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6.0039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7" width="4.00390625" style="2" hidden="1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00390625" style="156" customWidth="1"/>
    <col min="80" max="80" width="4.140625" style="156" customWidth="1"/>
    <col min="81" max="81" width="4.00390625" style="156" customWidth="1"/>
    <col min="82" max="82" width="4.140625" style="156" customWidth="1"/>
    <col min="83" max="83" width="4.7109375" style="156" customWidth="1"/>
    <col min="84" max="85" width="4.140625" style="156" customWidth="1"/>
    <col min="86" max="86" width="4.00390625" style="156" customWidth="1"/>
    <col min="87" max="87" width="4.421875" style="156" customWidth="1"/>
    <col min="88" max="88" width="4.28125" style="156" customWidth="1"/>
    <col min="89" max="89" width="4.00390625" style="156" customWidth="1"/>
    <col min="90" max="90" width="4.140625" style="156" customWidth="1"/>
    <col min="91" max="91" width="4.00390625" style="156" customWidth="1"/>
    <col min="92" max="92" width="4.28125" style="156" customWidth="1"/>
    <col min="93" max="93" width="4.00390625" style="156" customWidth="1"/>
    <col min="94" max="95" width="4.140625" style="156" customWidth="1"/>
    <col min="96" max="96" width="4.00390625" style="156" customWidth="1"/>
    <col min="97" max="97" width="4.140625" style="156" customWidth="1"/>
    <col min="98" max="98" width="4.00390625" style="156" customWidth="1"/>
    <col min="99" max="99" width="4.140625" style="156" customWidth="1"/>
    <col min="100" max="100" width="4.00390625" style="156" customWidth="1"/>
    <col min="101" max="101" width="4.8515625" style="156" customWidth="1"/>
    <col min="102" max="106" width="4.00390625" style="156" customWidth="1"/>
    <col min="107" max="112" width="4.00390625" style="156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1" width="4.00390625" style="2" customWidth="1"/>
    <col min="152" max="155" width="4.00390625" style="2" hidden="1" customWidth="1"/>
    <col min="156" max="157" width="4.140625" style="0" hidden="1" customWidth="1"/>
    <col min="158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198" width="4.00390625" style="2" customWidth="1"/>
    <col min="199" max="204" width="4.00390625" style="2" hidden="1" customWidth="1"/>
    <col min="205" max="208" width="4.140625" style="60" hidden="1" customWidth="1"/>
    <col min="209" max="240" width="4.140625" style="60" customWidth="1"/>
    <col min="241" max="244" width="4.140625" style="12" customWidth="1"/>
    <col min="245" max="247" width="4.140625" style="60" customWidth="1"/>
    <col min="248" max="253" width="4.140625" style="60" hidden="1" customWidth="1"/>
    <col min="254" max="16384" width="0" style="60" hidden="1" customWidth="1"/>
  </cols>
  <sheetData>
    <row r="1" spans="9:112" ht="13.5" thickBot="1">
      <c r="I1" s="2">
        <f>(90*K1)</f>
        <v>3420</v>
      </c>
      <c r="K1" s="2">
        <v>38</v>
      </c>
      <c r="BG1" s="74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</row>
    <row r="2" spans="1:256" s="82" customFormat="1" ht="25.5" customHeight="1" thickBot="1" thickTop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21" t="s">
        <v>55</v>
      </c>
      <c r="P2" s="322"/>
      <c r="Q2" s="323"/>
      <c r="R2" s="77"/>
      <c r="S2" s="77"/>
      <c r="T2" s="77"/>
      <c r="U2" s="77"/>
      <c r="V2" s="78"/>
      <c r="W2" s="79"/>
      <c r="X2" s="114" t="s">
        <v>130</v>
      </c>
      <c r="Y2" s="115" t="s">
        <v>131</v>
      </c>
      <c r="Z2" s="115" t="s">
        <v>131</v>
      </c>
      <c r="AA2" s="115" t="s">
        <v>132</v>
      </c>
      <c r="AB2" s="115" t="s">
        <v>131</v>
      </c>
      <c r="AC2" s="115" t="s">
        <v>133</v>
      </c>
      <c r="AD2" s="115" t="s">
        <v>134</v>
      </c>
      <c r="AE2" s="115" t="s">
        <v>132</v>
      </c>
      <c r="AF2" s="115" t="s">
        <v>135</v>
      </c>
      <c r="AG2" s="115" t="s">
        <v>136</v>
      </c>
      <c r="AH2" s="115" t="s">
        <v>137</v>
      </c>
      <c r="AI2" s="115" t="s">
        <v>131</v>
      </c>
      <c r="AJ2" s="115" t="s">
        <v>138</v>
      </c>
      <c r="AK2" s="115" t="s">
        <v>130</v>
      </c>
      <c r="AL2" s="115" t="s">
        <v>139</v>
      </c>
      <c r="AM2" s="115" t="s">
        <v>140</v>
      </c>
      <c r="AN2" s="115" t="s">
        <v>135</v>
      </c>
      <c r="AO2" s="115" t="s">
        <v>141</v>
      </c>
      <c r="AP2" s="115" t="s">
        <v>142</v>
      </c>
      <c r="AQ2" s="115" t="s">
        <v>132</v>
      </c>
      <c r="AR2" s="115" t="s">
        <v>131</v>
      </c>
      <c r="AS2" s="115" t="s">
        <v>132</v>
      </c>
      <c r="AT2" s="115" t="s">
        <v>133</v>
      </c>
      <c r="AU2" s="115" t="s">
        <v>131</v>
      </c>
      <c r="AV2" s="115" t="s">
        <v>130</v>
      </c>
      <c r="AW2" s="115" t="s">
        <v>131</v>
      </c>
      <c r="AX2" s="115" t="s">
        <v>132</v>
      </c>
      <c r="AY2" s="115" t="s">
        <v>130</v>
      </c>
      <c r="AZ2" s="115" t="s">
        <v>139</v>
      </c>
      <c r="BA2" s="115" t="s">
        <v>132</v>
      </c>
      <c r="BB2" s="115" t="s">
        <v>131</v>
      </c>
      <c r="BC2" s="115" t="s">
        <v>135</v>
      </c>
      <c r="BD2" s="115" t="s">
        <v>139</v>
      </c>
      <c r="BE2" s="115" t="s">
        <v>138</v>
      </c>
      <c r="BF2" s="115" t="s">
        <v>131</v>
      </c>
      <c r="BG2" s="115" t="s">
        <v>143</v>
      </c>
      <c r="BH2" s="115" t="s">
        <v>144</v>
      </c>
      <c r="BI2" s="115" t="s">
        <v>131</v>
      </c>
      <c r="BJ2" s="115"/>
      <c r="BK2" s="115"/>
      <c r="BL2" s="115"/>
      <c r="BM2" s="139"/>
      <c r="BN2" s="115"/>
      <c r="BO2" s="135"/>
      <c r="BP2" s="79"/>
      <c r="BQ2" s="81" t="str">
        <f aca="true" t="shared" si="0" ref="BQ2:BZ3">X2</f>
        <v>1-0</v>
      </c>
      <c r="BR2" s="80" t="str">
        <f t="shared" si="0"/>
        <v>0-0</v>
      </c>
      <c r="BS2" s="80" t="str">
        <f t="shared" si="0"/>
        <v>0-0</v>
      </c>
      <c r="BT2" s="80" t="str">
        <f t="shared" si="0"/>
        <v>1-1</v>
      </c>
      <c r="BU2" s="80" t="str">
        <f t="shared" si="0"/>
        <v>0-0</v>
      </c>
      <c r="BV2" s="80" t="str">
        <f t="shared" si="0"/>
        <v>3-1</v>
      </c>
      <c r="BW2" s="80" t="str">
        <f t="shared" si="0"/>
        <v>2-2</v>
      </c>
      <c r="BX2" s="80" t="str">
        <f t="shared" si="0"/>
        <v>1-1</v>
      </c>
      <c r="BY2" s="80" t="str">
        <f t="shared" si="0"/>
        <v>2-1</v>
      </c>
      <c r="BZ2" s="80" t="str">
        <f t="shared" si="0"/>
        <v>2-0</v>
      </c>
      <c r="CA2" s="152" t="str">
        <f aca="true" t="shared" si="1" ref="CA2:CF3">AH2</f>
        <v>3-6</v>
      </c>
      <c r="CB2" s="152" t="str">
        <f t="shared" si="1"/>
        <v>0-0</v>
      </c>
      <c r="CC2" s="152" t="str">
        <f t="shared" si="1"/>
        <v>0-2</v>
      </c>
      <c r="CD2" s="152" t="str">
        <f t="shared" si="1"/>
        <v>1-0</v>
      </c>
      <c r="CE2" s="152" t="str">
        <f t="shared" si="1"/>
        <v>0-1</v>
      </c>
      <c r="CF2" s="152" t="str">
        <f aca="true" t="shared" si="2" ref="CF2:DF2">AM2</f>
        <v>4-1</v>
      </c>
      <c r="CG2" s="152" t="str">
        <f>AN2</f>
        <v>2-1</v>
      </c>
      <c r="CH2" s="152" t="str">
        <f>AO2</f>
        <v>5-1</v>
      </c>
      <c r="CI2" s="152" t="str">
        <f t="shared" si="2"/>
        <v>1-2</v>
      </c>
      <c r="CJ2" s="152" t="str">
        <f t="shared" si="2"/>
        <v>1-1</v>
      </c>
      <c r="CK2" s="152" t="str">
        <f t="shared" si="2"/>
        <v>0-0</v>
      </c>
      <c r="CL2" s="152" t="str">
        <f t="shared" si="2"/>
        <v>1-1</v>
      </c>
      <c r="CM2" s="152" t="str">
        <f t="shared" si="2"/>
        <v>3-1</v>
      </c>
      <c r="CN2" s="152" t="str">
        <f t="shared" si="2"/>
        <v>0-0</v>
      </c>
      <c r="CO2" s="152" t="str">
        <f t="shared" si="2"/>
        <v>1-0</v>
      </c>
      <c r="CP2" s="152" t="str">
        <f t="shared" si="2"/>
        <v>0-0</v>
      </c>
      <c r="CQ2" s="152" t="str">
        <f t="shared" si="2"/>
        <v>1-1</v>
      </c>
      <c r="CR2" s="152" t="str">
        <f t="shared" si="2"/>
        <v>1-0</v>
      </c>
      <c r="CS2" s="152" t="str">
        <f t="shared" si="2"/>
        <v>0-1</v>
      </c>
      <c r="CT2" s="152" t="str">
        <f t="shared" si="2"/>
        <v>1-1</v>
      </c>
      <c r="CU2" s="152" t="str">
        <f t="shared" si="2"/>
        <v>0-0</v>
      </c>
      <c r="CV2" s="152" t="str">
        <f t="shared" si="2"/>
        <v>2-1</v>
      </c>
      <c r="CW2" s="152" t="str">
        <f t="shared" si="2"/>
        <v>0-1</v>
      </c>
      <c r="CX2" s="152" t="str">
        <f t="shared" si="2"/>
        <v>0-2</v>
      </c>
      <c r="CY2" s="152" t="str">
        <f t="shared" si="2"/>
        <v>0-0</v>
      </c>
      <c r="CZ2" s="152" t="str">
        <f t="shared" si="2"/>
        <v>3-0</v>
      </c>
      <c r="DA2" s="152" t="str">
        <f t="shared" si="2"/>
        <v>0-3</v>
      </c>
      <c r="DB2" s="152" t="str">
        <f t="shared" si="2"/>
        <v>0-0</v>
      </c>
      <c r="DC2" s="152">
        <f t="shared" si="2"/>
        <v>0</v>
      </c>
      <c r="DD2" s="152">
        <f t="shared" si="2"/>
        <v>0</v>
      </c>
      <c r="DE2" s="152">
        <f t="shared" si="2"/>
        <v>0</v>
      </c>
      <c r="DF2" s="152">
        <f t="shared" si="2"/>
        <v>0</v>
      </c>
      <c r="DG2" s="152">
        <f>BN2</f>
        <v>0</v>
      </c>
      <c r="DH2" s="152">
        <f>BO2</f>
        <v>0</v>
      </c>
      <c r="DI2" s="79"/>
      <c r="DJ2" s="81" t="str">
        <f aca="true" t="shared" si="3" ref="DJ2:DS3">BQ2</f>
        <v>1-0</v>
      </c>
      <c r="DK2" s="80" t="str">
        <f t="shared" si="3"/>
        <v>0-0</v>
      </c>
      <c r="DL2" s="80" t="str">
        <f t="shared" si="3"/>
        <v>0-0</v>
      </c>
      <c r="DM2" s="80" t="str">
        <f t="shared" si="3"/>
        <v>1-1</v>
      </c>
      <c r="DN2" s="80" t="str">
        <f t="shared" si="3"/>
        <v>0-0</v>
      </c>
      <c r="DO2" s="80" t="str">
        <f t="shared" si="3"/>
        <v>3-1</v>
      </c>
      <c r="DP2" s="80" t="str">
        <f t="shared" si="3"/>
        <v>2-2</v>
      </c>
      <c r="DQ2" s="80" t="str">
        <f t="shared" si="3"/>
        <v>1-1</v>
      </c>
      <c r="DR2" s="80" t="str">
        <f t="shared" si="3"/>
        <v>2-1</v>
      </c>
      <c r="DS2" s="80" t="str">
        <f t="shared" si="3"/>
        <v>2-0</v>
      </c>
      <c r="DT2" s="80" t="str">
        <f aca="true" t="shared" si="4" ref="DT2:EA3">CA2</f>
        <v>3-6</v>
      </c>
      <c r="DU2" s="80" t="str">
        <f t="shared" si="4"/>
        <v>0-0</v>
      </c>
      <c r="DV2" s="80" t="str">
        <f t="shared" si="4"/>
        <v>0-2</v>
      </c>
      <c r="DW2" s="80" t="str">
        <f t="shared" si="4"/>
        <v>1-0</v>
      </c>
      <c r="DX2" s="80" t="str">
        <f t="shared" si="4"/>
        <v>0-1</v>
      </c>
      <c r="DY2" s="80" t="str">
        <f t="shared" si="4"/>
        <v>4-1</v>
      </c>
      <c r="DZ2" s="80" t="str">
        <f aca="true" t="shared" si="5" ref="DZ2:FA2">CG2</f>
        <v>2-1</v>
      </c>
      <c r="EA2" s="80" t="str">
        <f t="shared" si="5"/>
        <v>5-1</v>
      </c>
      <c r="EB2" s="80" t="str">
        <f t="shared" si="5"/>
        <v>1-2</v>
      </c>
      <c r="EC2" s="80" t="str">
        <f t="shared" si="5"/>
        <v>1-1</v>
      </c>
      <c r="ED2" s="80" t="str">
        <f t="shared" si="5"/>
        <v>0-0</v>
      </c>
      <c r="EE2" s="80" t="str">
        <f t="shared" si="5"/>
        <v>1-1</v>
      </c>
      <c r="EF2" s="80" t="str">
        <f t="shared" si="5"/>
        <v>3-1</v>
      </c>
      <c r="EG2" s="80" t="str">
        <f t="shared" si="5"/>
        <v>0-0</v>
      </c>
      <c r="EH2" s="80" t="str">
        <f t="shared" si="5"/>
        <v>1-0</v>
      </c>
      <c r="EI2" s="80" t="str">
        <f t="shared" si="5"/>
        <v>0-0</v>
      </c>
      <c r="EJ2" s="80" t="str">
        <f t="shared" si="5"/>
        <v>1-1</v>
      </c>
      <c r="EK2" s="80" t="str">
        <f t="shared" si="5"/>
        <v>1-0</v>
      </c>
      <c r="EL2" s="80" t="str">
        <f t="shared" si="5"/>
        <v>0-1</v>
      </c>
      <c r="EM2" s="80" t="str">
        <f t="shared" si="5"/>
        <v>1-1</v>
      </c>
      <c r="EN2" s="80" t="str">
        <f t="shared" si="5"/>
        <v>0-0</v>
      </c>
      <c r="EO2" s="80" t="str">
        <f t="shared" si="5"/>
        <v>2-1</v>
      </c>
      <c r="EP2" s="80" t="str">
        <f t="shared" si="5"/>
        <v>0-1</v>
      </c>
      <c r="EQ2" s="80" t="str">
        <f t="shared" si="5"/>
        <v>0-2</v>
      </c>
      <c r="ER2" s="80" t="str">
        <f t="shared" si="5"/>
        <v>0-0</v>
      </c>
      <c r="ES2" s="80" t="str">
        <f>CZ2</f>
        <v>3-0</v>
      </c>
      <c r="ET2" s="80" t="str">
        <f>DA2</f>
        <v>0-3</v>
      </c>
      <c r="EU2" s="80" t="str">
        <f t="shared" si="5"/>
        <v>0-0</v>
      </c>
      <c r="EV2" s="80">
        <f t="shared" si="5"/>
        <v>0</v>
      </c>
      <c r="EW2" s="80">
        <f t="shared" si="5"/>
        <v>0</v>
      </c>
      <c r="EX2" s="80">
        <f t="shared" si="5"/>
        <v>0</v>
      </c>
      <c r="EY2" s="80">
        <f t="shared" si="5"/>
        <v>0</v>
      </c>
      <c r="EZ2" s="80">
        <f t="shared" si="5"/>
        <v>0</v>
      </c>
      <c r="FA2" s="80">
        <f t="shared" si="5"/>
        <v>0</v>
      </c>
      <c r="FB2" s="324" t="s">
        <v>17</v>
      </c>
      <c r="FC2" s="325"/>
      <c r="FD2" s="326"/>
      <c r="FE2" s="187" t="str">
        <f aca="true" t="shared" si="6" ref="FE2:FN3">X2</f>
        <v>1-0</v>
      </c>
      <c r="FF2" s="185" t="str">
        <f t="shared" si="6"/>
        <v>0-0</v>
      </c>
      <c r="FG2" s="185" t="str">
        <f t="shared" si="6"/>
        <v>0-0</v>
      </c>
      <c r="FH2" s="185" t="str">
        <f t="shared" si="6"/>
        <v>1-1</v>
      </c>
      <c r="FI2" s="185" t="str">
        <f t="shared" si="6"/>
        <v>0-0</v>
      </c>
      <c r="FJ2" s="185" t="str">
        <f t="shared" si="6"/>
        <v>3-1</v>
      </c>
      <c r="FK2" s="186" t="str">
        <f t="shared" si="6"/>
        <v>2-2</v>
      </c>
      <c r="FL2" s="186" t="str">
        <f t="shared" si="6"/>
        <v>1-1</v>
      </c>
      <c r="FM2" s="186" t="str">
        <f t="shared" si="6"/>
        <v>2-1</v>
      </c>
      <c r="FN2" s="186" t="str">
        <f t="shared" si="6"/>
        <v>2-0</v>
      </c>
      <c r="FO2" s="186" t="str">
        <f aca="true" t="shared" si="7" ref="FO2:FX3">AH2</f>
        <v>3-6</v>
      </c>
      <c r="FP2" s="186" t="str">
        <f t="shared" si="7"/>
        <v>0-0</v>
      </c>
      <c r="FQ2" s="186" t="str">
        <f t="shared" si="7"/>
        <v>0-2</v>
      </c>
      <c r="FR2" s="186" t="str">
        <f t="shared" si="7"/>
        <v>1-0</v>
      </c>
      <c r="FS2" s="186" t="str">
        <f t="shared" si="7"/>
        <v>0-1</v>
      </c>
      <c r="FT2" s="186" t="str">
        <f t="shared" si="7"/>
        <v>4-1</v>
      </c>
      <c r="FU2" s="186" t="str">
        <f t="shared" si="7"/>
        <v>2-1</v>
      </c>
      <c r="FV2" s="186" t="str">
        <f t="shared" si="7"/>
        <v>5-1</v>
      </c>
      <c r="FW2" s="186" t="str">
        <f t="shared" si="7"/>
        <v>1-2</v>
      </c>
      <c r="FX2" s="186" t="str">
        <f t="shared" si="7"/>
        <v>1-1</v>
      </c>
      <c r="FY2" s="186" t="str">
        <f aca="true" t="shared" si="8" ref="FY2:GH3">AR2</f>
        <v>0-0</v>
      </c>
      <c r="FZ2" s="186" t="str">
        <f t="shared" si="8"/>
        <v>1-1</v>
      </c>
      <c r="GA2" s="186" t="str">
        <f t="shared" si="8"/>
        <v>3-1</v>
      </c>
      <c r="GB2" s="186" t="str">
        <f t="shared" si="8"/>
        <v>0-0</v>
      </c>
      <c r="GC2" s="186" t="str">
        <f t="shared" si="8"/>
        <v>1-0</v>
      </c>
      <c r="GD2" s="186" t="str">
        <f t="shared" si="8"/>
        <v>0-0</v>
      </c>
      <c r="GE2" s="186" t="str">
        <f t="shared" si="8"/>
        <v>1-1</v>
      </c>
      <c r="GF2" s="186" t="str">
        <f t="shared" si="8"/>
        <v>1-0</v>
      </c>
      <c r="GG2" s="186" t="str">
        <f t="shared" si="8"/>
        <v>0-1</v>
      </c>
      <c r="GH2" s="186" t="str">
        <f t="shared" si="8"/>
        <v>1-1</v>
      </c>
      <c r="GI2" s="186" t="str">
        <f aca="true" t="shared" si="9" ref="GI2:GR3">BB2</f>
        <v>0-0</v>
      </c>
      <c r="GJ2" s="186" t="str">
        <f t="shared" si="9"/>
        <v>2-1</v>
      </c>
      <c r="GK2" s="186" t="str">
        <f t="shared" si="9"/>
        <v>0-1</v>
      </c>
      <c r="GL2" s="186" t="str">
        <f t="shared" si="9"/>
        <v>0-2</v>
      </c>
      <c r="GM2" s="186" t="str">
        <f t="shared" si="9"/>
        <v>0-0</v>
      </c>
      <c r="GN2" s="186" t="str">
        <f t="shared" si="9"/>
        <v>3-0</v>
      </c>
      <c r="GO2" s="186" t="str">
        <f t="shared" si="9"/>
        <v>0-3</v>
      </c>
      <c r="GP2" s="186" t="str">
        <f t="shared" si="9"/>
        <v>0-0</v>
      </c>
      <c r="GQ2" s="186">
        <f t="shared" si="9"/>
        <v>0</v>
      </c>
      <c r="GR2" s="186">
        <f t="shared" si="9"/>
        <v>0</v>
      </c>
      <c r="GS2" s="186">
        <f aca="true" t="shared" si="10" ref="GS2:GV3">BL2</f>
        <v>0</v>
      </c>
      <c r="GT2" s="186">
        <f t="shared" si="10"/>
        <v>0</v>
      </c>
      <c r="GU2" s="186">
        <f t="shared" si="10"/>
        <v>0</v>
      </c>
      <c r="GV2" s="186">
        <f t="shared" si="10"/>
        <v>0</v>
      </c>
      <c r="GW2" s="80"/>
      <c r="GX2" s="80"/>
      <c r="GY2" s="80"/>
      <c r="GZ2" s="277"/>
      <c r="HA2" s="318" t="s">
        <v>156</v>
      </c>
      <c r="HB2" s="114" t="str">
        <f>X2</f>
        <v>1-0</v>
      </c>
      <c r="HC2" s="114" t="str">
        <f aca="true" t="shared" si="11" ref="HC2:IM3">Y2</f>
        <v>0-0</v>
      </c>
      <c r="HD2" s="114" t="str">
        <f t="shared" si="11"/>
        <v>0-0</v>
      </c>
      <c r="HE2" s="114" t="str">
        <f t="shared" si="11"/>
        <v>1-1</v>
      </c>
      <c r="HF2" s="114" t="str">
        <f t="shared" si="11"/>
        <v>0-0</v>
      </c>
      <c r="HG2" s="114" t="str">
        <f t="shared" si="11"/>
        <v>3-1</v>
      </c>
      <c r="HH2" s="114" t="str">
        <f t="shared" si="11"/>
        <v>2-2</v>
      </c>
      <c r="HI2" s="114" t="str">
        <f t="shared" si="11"/>
        <v>1-1</v>
      </c>
      <c r="HJ2" s="114" t="str">
        <f t="shared" si="11"/>
        <v>2-1</v>
      </c>
      <c r="HK2" s="114" t="str">
        <f t="shared" si="11"/>
        <v>2-0</v>
      </c>
      <c r="HL2" s="114" t="str">
        <f t="shared" si="11"/>
        <v>3-6</v>
      </c>
      <c r="HM2" s="114" t="str">
        <f t="shared" si="11"/>
        <v>0-0</v>
      </c>
      <c r="HN2" s="114" t="str">
        <f t="shared" si="11"/>
        <v>0-2</v>
      </c>
      <c r="HO2" s="114" t="str">
        <f t="shared" si="11"/>
        <v>1-0</v>
      </c>
      <c r="HP2" s="114" t="str">
        <f t="shared" si="11"/>
        <v>0-1</v>
      </c>
      <c r="HQ2" s="114" t="str">
        <f t="shared" si="11"/>
        <v>4-1</v>
      </c>
      <c r="HR2" s="114" t="str">
        <f t="shared" si="11"/>
        <v>2-1</v>
      </c>
      <c r="HS2" s="114" t="str">
        <f t="shared" si="11"/>
        <v>5-1</v>
      </c>
      <c r="HT2" s="114" t="str">
        <f t="shared" si="11"/>
        <v>1-2</v>
      </c>
      <c r="HU2" s="114" t="str">
        <f t="shared" si="11"/>
        <v>1-1</v>
      </c>
      <c r="HV2" s="114" t="str">
        <f t="shared" si="11"/>
        <v>0-0</v>
      </c>
      <c r="HW2" s="114" t="str">
        <f t="shared" si="11"/>
        <v>1-1</v>
      </c>
      <c r="HX2" s="114" t="str">
        <f t="shared" si="11"/>
        <v>3-1</v>
      </c>
      <c r="HY2" s="114" t="str">
        <f t="shared" si="11"/>
        <v>0-0</v>
      </c>
      <c r="HZ2" s="114" t="str">
        <f t="shared" si="11"/>
        <v>1-0</v>
      </c>
      <c r="IA2" s="114" t="str">
        <f t="shared" si="11"/>
        <v>0-0</v>
      </c>
      <c r="IB2" s="114" t="str">
        <f t="shared" si="11"/>
        <v>1-1</v>
      </c>
      <c r="IC2" s="114" t="str">
        <f t="shared" si="11"/>
        <v>1-0</v>
      </c>
      <c r="ID2" s="114" t="str">
        <f t="shared" si="11"/>
        <v>0-1</v>
      </c>
      <c r="IE2" s="114" t="str">
        <f t="shared" si="11"/>
        <v>1-1</v>
      </c>
      <c r="IF2" s="114" t="str">
        <f t="shared" si="11"/>
        <v>0-0</v>
      </c>
      <c r="IG2" s="114" t="str">
        <f t="shared" si="11"/>
        <v>2-1</v>
      </c>
      <c r="IH2" s="114" t="str">
        <f t="shared" si="11"/>
        <v>0-1</v>
      </c>
      <c r="II2" s="114" t="str">
        <f t="shared" si="11"/>
        <v>0-2</v>
      </c>
      <c r="IJ2" s="114" t="str">
        <f t="shared" si="11"/>
        <v>0-0</v>
      </c>
      <c r="IK2" s="114" t="str">
        <f t="shared" si="11"/>
        <v>3-0</v>
      </c>
      <c r="IL2" s="114" t="str">
        <f t="shared" si="11"/>
        <v>0-3</v>
      </c>
      <c r="IM2" s="281" t="str">
        <f t="shared" si="11"/>
        <v>0-0</v>
      </c>
      <c r="IN2" s="114">
        <f aca="true" t="shared" si="12" ref="IN2:IS3">BJ2</f>
        <v>0</v>
      </c>
      <c r="IO2" s="115">
        <f t="shared" si="12"/>
        <v>0</v>
      </c>
      <c r="IP2" s="115">
        <f t="shared" si="12"/>
        <v>0</v>
      </c>
      <c r="IQ2" s="115">
        <f t="shared" si="12"/>
        <v>0</v>
      </c>
      <c r="IR2" s="115">
        <f t="shared" si="12"/>
        <v>0</v>
      </c>
      <c r="IS2" s="281">
        <f t="shared" si="12"/>
        <v>0</v>
      </c>
      <c r="IT2" s="170"/>
      <c r="IU2" s="170"/>
      <c r="IV2" s="170"/>
    </row>
    <row r="3" spans="1:256" s="88" customFormat="1" ht="91.5" customHeight="1" thickBot="1" thickTop="1">
      <c r="A3" s="83"/>
      <c r="B3" s="84"/>
      <c r="C3" s="316" t="s">
        <v>0</v>
      </c>
      <c r="D3" s="316" t="s">
        <v>1</v>
      </c>
      <c r="E3" s="316" t="s">
        <v>2</v>
      </c>
      <c r="F3" s="316" t="s">
        <v>3</v>
      </c>
      <c r="G3" s="316" t="s">
        <v>4</v>
      </c>
      <c r="H3" s="316" t="s">
        <v>5</v>
      </c>
      <c r="I3" s="316" t="s">
        <v>6</v>
      </c>
      <c r="J3" s="316" t="s">
        <v>7</v>
      </c>
      <c r="K3" s="316" t="s">
        <v>8</v>
      </c>
      <c r="L3" s="316" t="s">
        <v>49</v>
      </c>
      <c r="M3" s="316" t="s">
        <v>44</v>
      </c>
      <c r="N3" s="316" t="s">
        <v>45</v>
      </c>
      <c r="O3" s="316" t="s">
        <v>46</v>
      </c>
      <c r="P3" s="316" t="s">
        <v>47</v>
      </c>
      <c r="Q3" s="316" t="s">
        <v>48</v>
      </c>
      <c r="R3" s="316" t="s">
        <v>9</v>
      </c>
      <c r="S3" s="316" t="s">
        <v>10</v>
      </c>
      <c r="T3" s="316" t="s">
        <v>11</v>
      </c>
      <c r="U3" s="316" t="s">
        <v>12</v>
      </c>
      <c r="V3" s="316" t="s">
        <v>13</v>
      </c>
      <c r="W3" s="85"/>
      <c r="X3" s="141" t="s">
        <v>121</v>
      </c>
      <c r="Y3" s="64" t="s">
        <v>61</v>
      </c>
      <c r="Z3" s="142" t="s">
        <v>62</v>
      </c>
      <c r="AA3" s="64" t="s">
        <v>66</v>
      </c>
      <c r="AB3" s="142" t="s">
        <v>73</v>
      </c>
      <c r="AC3" s="64" t="s">
        <v>122</v>
      </c>
      <c r="AD3" s="64" t="s">
        <v>75</v>
      </c>
      <c r="AE3" s="142" t="s">
        <v>123</v>
      </c>
      <c r="AF3" s="64" t="s">
        <v>124</v>
      </c>
      <c r="AG3" s="142" t="s">
        <v>125</v>
      </c>
      <c r="AH3" s="64" t="s">
        <v>126</v>
      </c>
      <c r="AI3" s="142" t="s">
        <v>69</v>
      </c>
      <c r="AJ3" s="64" t="s">
        <v>127</v>
      </c>
      <c r="AK3" s="142" t="s">
        <v>65</v>
      </c>
      <c r="AL3" s="64" t="s">
        <v>60</v>
      </c>
      <c r="AM3" s="142" t="s">
        <v>128</v>
      </c>
      <c r="AN3" s="64" t="s">
        <v>64</v>
      </c>
      <c r="AO3" s="142" t="s">
        <v>129</v>
      </c>
      <c r="AP3" s="64" t="s">
        <v>68</v>
      </c>
      <c r="AQ3" s="86" t="s">
        <v>121</v>
      </c>
      <c r="AR3" s="142" t="s">
        <v>61</v>
      </c>
      <c r="AS3" s="64" t="s">
        <v>62</v>
      </c>
      <c r="AT3" s="142" t="s">
        <v>66</v>
      </c>
      <c r="AU3" s="64" t="s">
        <v>73</v>
      </c>
      <c r="AV3" s="142" t="s">
        <v>122</v>
      </c>
      <c r="AW3" s="142" t="s">
        <v>75</v>
      </c>
      <c r="AX3" s="64" t="s">
        <v>123</v>
      </c>
      <c r="AY3" s="142" t="s">
        <v>124</v>
      </c>
      <c r="AZ3" s="64" t="s">
        <v>125</v>
      </c>
      <c r="BA3" s="142" t="s">
        <v>126</v>
      </c>
      <c r="BB3" s="64" t="s">
        <v>69</v>
      </c>
      <c r="BC3" s="142" t="s">
        <v>127</v>
      </c>
      <c r="BD3" s="64" t="s">
        <v>65</v>
      </c>
      <c r="BE3" s="142" t="s">
        <v>60</v>
      </c>
      <c r="BF3" s="64" t="s">
        <v>128</v>
      </c>
      <c r="BG3" s="142" t="s">
        <v>64</v>
      </c>
      <c r="BH3" s="64" t="s">
        <v>129</v>
      </c>
      <c r="BI3" s="142" t="s">
        <v>68</v>
      </c>
      <c r="BJ3" s="142"/>
      <c r="BK3" s="64"/>
      <c r="BL3" s="86"/>
      <c r="BM3" s="64"/>
      <c r="BN3" s="150"/>
      <c r="BO3" s="150"/>
      <c r="BP3" s="85"/>
      <c r="BQ3" s="87" t="str">
        <f t="shared" si="0"/>
        <v>Barri de la Llum</v>
      </c>
      <c r="BR3" s="87" t="str">
        <f t="shared" si="0"/>
        <v>Cullera</v>
      </c>
      <c r="BS3" s="87" t="str">
        <f t="shared" si="0"/>
        <v>Requena</v>
      </c>
      <c r="BT3" s="87" t="str">
        <f t="shared" si="0"/>
        <v>Silla</v>
      </c>
      <c r="BU3" s="87" t="str">
        <f t="shared" si="0"/>
        <v>Cheste</v>
      </c>
      <c r="BV3" s="87" t="str">
        <f t="shared" si="0"/>
        <v>Sant Marcel·lí</v>
      </c>
      <c r="BW3" s="87" t="str">
        <f t="shared" si="0"/>
        <v>Paiporta</v>
      </c>
      <c r="BX3" s="87" t="str">
        <f t="shared" si="0"/>
        <v>Torre Llevant</v>
      </c>
      <c r="BY3" s="87" t="str">
        <f t="shared" si="0"/>
        <v>Llevant B</v>
      </c>
      <c r="BZ3" s="87" t="str">
        <f t="shared" si="0"/>
        <v>Gandia B</v>
      </c>
      <c r="CA3" s="153" t="str">
        <f t="shared" si="1"/>
        <v>Beniopa</v>
      </c>
      <c r="CB3" s="153" t="str">
        <f t="shared" si="1"/>
        <v>Tavernes</v>
      </c>
      <c r="CC3" s="153" t="str">
        <f t="shared" si="1"/>
        <v>Alfarb</v>
      </c>
      <c r="CD3" s="153" t="str">
        <f t="shared" si="1"/>
        <v>Buñol</v>
      </c>
      <c r="CE3" s="153" t="str">
        <f t="shared" si="1"/>
        <v>Aldaia</v>
      </c>
      <c r="CF3" s="153" t="str">
        <f t="shared" si="1"/>
        <v>Oliva</v>
      </c>
      <c r="CG3" s="153" t="str">
        <f aca="true" t="shared" si="13" ref="CG3:DF3">AN3</f>
        <v>Picassent</v>
      </c>
      <c r="CH3" s="153" t="str">
        <f t="shared" si="13"/>
        <v>Natzaret</v>
      </c>
      <c r="CI3" s="153" t="str">
        <f t="shared" si="13"/>
        <v>Carcaixent</v>
      </c>
      <c r="CJ3" s="153" t="str">
        <f t="shared" si="13"/>
        <v>Barri de la Llum</v>
      </c>
      <c r="CK3" s="153" t="str">
        <f t="shared" si="13"/>
        <v>Cullera</v>
      </c>
      <c r="CL3" s="153" t="str">
        <f t="shared" si="13"/>
        <v>Requena</v>
      </c>
      <c r="CM3" s="153" t="str">
        <f t="shared" si="13"/>
        <v>Silla</v>
      </c>
      <c r="CN3" s="153" t="str">
        <f t="shared" si="13"/>
        <v>Cheste</v>
      </c>
      <c r="CO3" s="153" t="str">
        <f t="shared" si="13"/>
        <v>Sant Marcel·lí</v>
      </c>
      <c r="CP3" s="153" t="str">
        <f t="shared" si="13"/>
        <v>Paiporta</v>
      </c>
      <c r="CQ3" s="153" t="str">
        <f t="shared" si="13"/>
        <v>Torre Llevant</v>
      </c>
      <c r="CR3" s="153" t="str">
        <f t="shared" si="13"/>
        <v>Llevant B</v>
      </c>
      <c r="CS3" s="153" t="str">
        <f t="shared" si="13"/>
        <v>Gandia B</v>
      </c>
      <c r="CT3" s="153" t="str">
        <f t="shared" si="13"/>
        <v>Beniopa</v>
      </c>
      <c r="CU3" s="153" t="str">
        <f t="shared" si="13"/>
        <v>Tavernes</v>
      </c>
      <c r="CV3" s="153" t="str">
        <f t="shared" si="13"/>
        <v>Alfarb</v>
      </c>
      <c r="CW3" s="153" t="str">
        <f t="shared" si="13"/>
        <v>Buñol</v>
      </c>
      <c r="CX3" s="153" t="str">
        <f t="shared" si="13"/>
        <v>Aldaia</v>
      </c>
      <c r="CY3" s="153" t="str">
        <f t="shared" si="13"/>
        <v>Oliva</v>
      </c>
      <c r="CZ3" s="153" t="str">
        <f t="shared" si="13"/>
        <v>Picassent</v>
      </c>
      <c r="DA3" s="153" t="str">
        <f t="shared" si="13"/>
        <v>Natzaret</v>
      </c>
      <c r="DB3" s="153" t="str">
        <f t="shared" si="13"/>
        <v>Carcaixent</v>
      </c>
      <c r="DC3" s="153">
        <f t="shared" si="13"/>
        <v>0</v>
      </c>
      <c r="DD3" s="153">
        <f t="shared" si="13"/>
        <v>0</v>
      </c>
      <c r="DE3" s="153">
        <f t="shared" si="13"/>
        <v>0</v>
      </c>
      <c r="DF3" s="153">
        <f t="shared" si="13"/>
        <v>0</v>
      </c>
      <c r="DG3" s="153">
        <f>BN3</f>
        <v>0</v>
      </c>
      <c r="DH3" s="153">
        <f>BO3</f>
        <v>0</v>
      </c>
      <c r="DI3" s="333" t="s">
        <v>16</v>
      </c>
      <c r="DJ3" s="87" t="str">
        <f t="shared" si="3"/>
        <v>Barri de la Llum</v>
      </c>
      <c r="DK3" s="87" t="str">
        <f t="shared" si="3"/>
        <v>Cullera</v>
      </c>
      <c r="DL3" s="87" t="str">
        <f t="shared" si="3"/>
        <v>Requena</v>
      </c>
      <c r="DM3" s="87" t="str">
        <f t="shared" si="3"/>
        <v>Silla</v>
      </c>
      <c r="DN3" s="87" t="str">
        <f t="shared" si="3"/>
        <v>Cheste</v>
      </c>
      <c r="DO3" s="87" t="str">
        <f t="shared" si="3"/>
        <v>Sant Marcel·lí</v>
      </c>
      <c r="DP3" s="87" t="str">
        <f t="shared" si="3"/>
        <v>Paiporta</v>
      </c>
      <c r="DQ3" s="87" t="str">
        <f t="shared" si="3"/>
        <v>Torre Llevant</v>
      </c>
      <c r="DR3" s="87" t="str">
        <f t="shared" si="3"/>
        <v>Llevant B</v>
      </c>
      <c r="DS3" s="87" t="str">
        <f t="shared" si="3"/>
        <v>Gandia B</v>
      </c>
      <c r="DT3" s="87" t="str">
        <f t="shared" si="4"/>
        <v>Beniopa</v>
      </c>
      <c r="DU3" s="87" t="str">
        <f t="shared" si="4"/>
        <v>Tavernes</v>
      </c>
      <c r="DV3" s="87" t="str">
        <f t="shared" si="4"/>
        <v>Alfarb</v>
      </c>
      <c r="DW3" s="87" t="str">
        <f t="shared" si="4"/>
        <v>Buñol</v>
      </c>
      <c r="DX3" s="87" t="str">
        <f t="shared" si="4"/>
        <v>Aldaia</v>
      </c>
      <c r="DY3" s="87" t="str">
        <f t="shared" si="4"/>
        <v>Oliva</v>
      </c>
      <c r="DZ3" s="87" t="str">
        <f t="shared" si="4"/>
        <v>Picassent</v>
      </c>
      <c r="EA3" s="87" t="str">
        <f t="shared" si="4"/>
        <v>Natzaret</v>
      </c>
      <c r="EB3" s="87" t="str">
        <f aca="true" t="shared" si="14" ref="EB3:EU3">CI3</f>
        <v>Carcaixent</v>
      </c>
      <c r="EC3" s="87" t="str">
        <f t="shared" si="14"/>
        <v>Barri de la Llum</v>
      </c>
      <c r="ED3" s="87" t="str">
        <f t="shared" si="14"/>
        <v>Cullera</v>
      </c>
      <c r="EE3" s="87" t="str">
        <f t="shared" si="14"/>
        <v>Requena</v>
      </c>
      <c r="EF3" s="87" t="str">
        <f t="shared" si="14"/>
        <v>Silla</v>
      </c>
      <c r="EG3" s="87" t="str">
        <f t="shared" si="14"/>
        <v>Cheste</v>
      </c>
      <c r="EH3" s="87" t="str">
        <f t="shared" si="14"/>
        <v>Sant Marcel·lí</v>
      </c>
      <c r="EI3" s="87" t="str">
        <f t="shared" si="14"/>
        <v>Paiporta</v>
      </c>
      <c r="EJ3" s="87" t="str">
        <f t="shared" si="14"/>
        <v>Torre Llevant</v>
      </c>
      <c r="EK3" s="87" t="str">
        <f t="shared" si="14"/>
        <v>Llevant B</v>
      </c>
      <c r="EL3" s="87" t="str">
        <f t="shared" si="14"/>
        <v>Gandia B</v>
      </c>
      <c r="EM3" s="87" t="str">
        <f t="shared" si="14"/>
        <v>Beniopa</v>
      </c>
      <c r="EN3" s="87" t="str">
        <f t="shared" si="14"/>
        <v>Tavernes</v>
      </c>
      <c r="EO3" s="87" t="str">
        <f t="shared" si="14"/>
        <v>Alfarb</v>
      </c>
      <c r="EP3" s="87" t="str">
        <f t="shared" si="14"/>
        <v>Buñol</v>
      </c>
      <c r="EQ3" s="87" t="str">
        <f t="shared" si="14"/>
        <v>Aldaia</v>
      </c>
      <c r="ER3" s="87" t="str">
        <f t="shared" si="14"/>
        <v>Oliva</v>
      </c>
      <c r="ES3" s="87" t="str">
        <f t="shared" si="14"/>
        <v>Picassent</v>
      </c>
      <c r="ET3" s="87" t="str">
        <f t="shared" si="14"/>
        <v>Natzaret</v>
      </c>
      <c r="EU3" s="87" t="str">
        <f t="shared" si="14"/>
        <v>Carcaixent</v>
      </c>
      <c r="EV3" s="87">
        <f aca="true" t="shared" si="15" ref="EV3:FA3">DC3</f>
        <v>0</v>
      </c>
      <c r="EW3" s="87">
        <f t="shared" si="15"/>
        <v>0</v>
      </c>
      <c r="EX3" s="87">
        <f t="shared" si="15"/>
        <v>0</v>
      </c>
      <c r="EY3" s="87">
        <f t="shared" si="15"/>
        <v>0</v>
      </c>
      <c r="EZ3" s="87">
        <f t="shared" si="15"/>
        <v>0</v>
      </c>
      <c r="FA3" s="87">
        <f t="shared" si="15"/>
        <v>0</v>
      </c>
      <c r="FB3" s="327" t="s">
        <v>57</v>
      </c>
      <c r="FC3" s="329" t="s">
        <v>58</v>
      </c>
      <c r="FD3" s="331" t="s">
        <v>59</v>
      </c>
      <c r="FE3" s="86" t="str">
        <f t="shared" si="6"/>
        <v>Barri de la Llum</v>
      </c>
      <c r="FF3" s="86" t="str">
        <f t="shared" si="6"/>
        <v>Cullera</v>
      </c>
      <c r="FG3" s="86" t="str">
        <f t="shared" si="6"/>
        <v>Requena</v>
      </c>
      <c r="FH3" s="86" t="str">
        <f t="shared" si="6"/>
        <v>Silla</v>
      </c>
      <c r="FI3" s="86" t="str">
        <f t="shared" si="6"/>
        <v>Cheste</v>
      </c>
      <c r="FJ3" s="86" t="str">
        <f t="shared" si="6"/>
        <v>Sant Marcel·lí</v>
      </c>
      <c r="FK3" s="86" t="str">
        <f t="shared" si="6"/>
        <v>Paiporta</v>
      </c>
      <c r="FL3" s="86" t="str">
        <f t="shared" si="6"/>
        <v>Torre Llevant</v>
      </c>
      <c r="FM3" s="86" t="str">
        <f t="shared" si="6"/>
        <v>Llevant B</v>
      </c>
      <c r="FN3" s="86" t="str">
        <f t="shared" si="6"/>
        <v>Gandia B</v>
      </c>
      <c r="FO3" s="86" t="str">
        <f t="shared" si="7"/>
        <v>Beniopa</v>
      </c>
      <c r="FP3" s="86" t="str">
        <f t="shared" si="7"/>
        <v>Tavernes</v>
      </c>
      <c r="FQ3" s="86" t="str">
        <f t="shared" si="7"/>
        <v>Alfarb</v>
      </c>
      <c r="FR3" s="86" t="str">
        <f t="shared" si="7"/>
        <v>Buñol</v>
      </c>
      <c r="FS3" s="86" t="str">
        <f t="shared" si="7"/>
        <v>Aldaia</v>
      </c>
      <c r="FT3" s="86" t="str">
        <f t="shared" si="7"/>
        <v>Oliva</v>
      </c>
      <c r="FU3" s="86" t="str">
        <f t="shared" si="7"/>
        <v>Picassent</v>
      </c>
      <c r="FV3" s="86" t="str">
        <f t="shared" si="7"/>
        <v>Natzaret</v>
      </c>
      <c r="FW3" s="86" t="str">
        <f t="shared" si="7"/>
        <v>Carcaixent</v>
      </c>
      <c r="FX3" s="86" t="str">
        <f t="shared" si="7"/>
        <v>Barri de la Llum</v>
      </c>
      <c r="FY3" s="86" t="str">
        <f t="shared" si="8"/>
        <v>Cullera</v>
      </c>
      <c r="FZ3" s="86" t="str">
        <f t="shared" si="8"/>
        <v>Requena</v>
      </c>
      <c r="GA3" s="86" t="str">
        <f t="shared" si="8"/>
        <v>Silla</v>
      </c>
      <c r="GB3" s="86" t="str">
        <f t="shared" si="8"/>
        <v>Cheste</v>
      </c>
      <c r="GC3" s="86" t="str">
        <f t="shared" si="8"/>
        <v>Sant Marcel·lí</v>
      </c>
      <c r="GD3" s="86" t="str">
        <f t="shared" si="8"/>
        <v>Paiporta</v>
      </c>
      <c r="GE3" s="86" t="str">
        <f t="shared" si="8"/>
        <v>Torre Llevant</v>
      </c>
      <c r="GF3" s="86" t="str">
        <f t="shared" si="8"/>
        <v>Llevant B</v>
      </c>
      <c r="GG3" s="86" t="str">
        <f t="shared" si="8"/>
        <v>Gandia B</v>
      </c>
      <c r="GH3" s="86" t="str">
        <f t="shared" si="8"/>
        <v>Beniopa</v>
      </c>
      <c r="GI3" s="86" t="str">
        <f t="shared" si="9"/>
        <v>Tavernes</v>
      </c>
      <c r="GJ3" s="86" t="str">
        <f t="shared" si="9"/>
        <v>Alfarb</v>
      </c>
      <c r="GK3" s="86" t="str">
        <f t="shared" si="9"/>
        <v>Buñol</v>
      </c>
      <c r="GL3" s="86" t="str">
        <f t="shared" si="9"/>
        <v>Aldaia</v>
      </c>
      <c r="GM3" s="86" t="str">
        <f t="shared" si="9"/>
        <v>Oliva</v>
      </c>
      <c r="GN3" s="86" t="str">
        <f t="shared" si="9"/>
        <v>Picassent</v>
      </c>
      <c r="GO3" s="86" t="str">
        <f t="shared" si="9"/>
        <v>Natzaret</v>
      </c>
      <c r="GP3" s="86" t="str">
        <f t="shared" si="9"/>
        <v>Carcaixent</v>
      </c>
      <c r="GQ3" s="86">
        <f t="shared" si="9"/>
        <v>0</v>
      </c>
      <c r="GR3" s="86">
        <f t="shared" si="9"/>
        <v>0</v>
      </c>
      <c r="GS3" s="86">
        <f t="shared" si="10"/>
        <v>0</v>
      </c>
      <c r="GT3" s="86">
        <f t="shared" si="10"/>
        <v>0</v>
      </c>
      <c r="GU3" s="86">
        <f t="shared" si="10"/>
        <v>0</v>
      </c>
      <c r="GV3" s="86">
        <f t="shared" si="10"/>
        <v>0</v>
      </c>
      <c r="GW3" s="177"/>
      <c r="GX3" s="144"/>
      <c r="GY3" s="147"/>
      <c r="GZ3" s="278"/>
      <c r="HA3" s="319"/>
      <c r="HB3" s="86" t="str">
        <f>X3</f>
        <v>Barri de la Llum</v>
      </c>
      <c r="HC3" s="86" t="str">
        <f t="shared" si="11"/>
        <v>Cullera</v>
      </c>
      <c r="HD3" s="86" t="str">
        <f t="shared" si="11"/>
        <v>Requena</v>
      </c>
      <c r="HE3" s="86" t="str">
        <f t="shared" si="11"/>
        <v>Silla</v>
      </c>
      <c r="HF3" s="86" t="str">
        <f t="shared" si="11"/>
        <v>Cheste</v>
      </c>
      <c r="HG3" s="86" t="str">
        <f t="shared" si="11"/>
        <v>Sant Marcel·lí</v>
      </c>
      <c r="HH3" s="86" t="str">
        <f t="shared" si="11"/>
        <v>Paiporta</v>
      </c>
      <c r="HI3" s="86" t="str">
        <f t="shared" si="11"/>
        <v>Torre Llevant</v>
      </c>
      <c r="HJ3" s="86" t="str">
        <f t="shared" si="11"/>
        <v>Llevant B</v>
      </c>
      <c r="HK3" s="86" t="str">
        <f t="shared" si="11"/>
        <v>Gandia B</v>
      </c>
      <c r="HL3" s="86" t="str">
        <f t="shared" si="11"/>
        <v>Beniopa</v>
      </c>
      <c r="HM3" s="86" t="str">
        <f t="shared" si="11"/>
        <v>Tavernes</v>
      </c>
      <c r="HN3" s="86" t="str">
        <f t="shared" si="11"/>
        <v>Alfarb</v>
      </c>
      <c r="HO3" s="86" t="str">
        <f t="shared" si="11"/>
        <v>Buñol</v>
      </c>
      <c r="HP3" s="86" t="str">
        <f t="shared" si="11"/>
        <v>Aldaia</v>
      </c>
      <c r="HQ3" s="86" t="str">
        <f t="shared" si="11"/>
        <v>Oliva</v>
      </c>
      <c r="HR3" s="86" t="str">
        <f t="shared" si="11"/>
        <v>Picassent</v>
      </c>
      <c r="HS3" s="86" t="str">
        <f t="shared" si="11"/>
        <v>Natzaret</v>
      </c>
      <c r="HT3" s="86" t="str">
        <f t="shared" si="11"/>
        <v>Carcaixent</v>
      </c>
      <c r="HU3" s="86" t="str">
        <f t="shared" si="11"/>
        <v>Barri de la Llum</v>
      </c>
      <c r="HV3" s="86" t="str">
        <f t="shared" si="11"/>
        <v>Cullera</v>
      </c>
      <c r="HW3" s="86" t="str">
        <f t="shared" si="11"/>
        <v>Requena</v>
      </c>
      <c r="HX3" s="86" t="str">
        <f t="shared" si="11"/>
        <v>Silla</v>
      </c>
      <c r="HY3" s="86" t="str">
        <f t="shared" si="11"/>
        <v>Cheste</v>
      </c>
      <c r="HZ3" s="86" t="str">
        <f t="shared" si="11"/>
        <v>Sant Marcel·lí</v>
      </c>
      <c r="IA3" s="86" t="str">
        <f t="shared" si="11"/>
        <v>Paiporta</v>
      </c>
      <c r="IB3" s="86" t="str">
        <f t="shared" si="11"/>
        <v>Torre Llevant</v>
      </c>
      <c r="IC3" s="86" t="str">
        <f t="shared" si="11"/>
        <v>Llevant B</v>
      </c>
      <c r="ID3" s="86" t="str">
        <f t="shared" si="11"/>
        <v>Gandia B</v>
      </c>
      <c r="IE3" s="86" t="str">
        <f t="shared" si="11"/>
        <v>Beniopa</v>
      </c>
      <c r="IF3" s="86" t="str">
        <f t="shared" si="11"/>
        <v>Tavernes</v>
      </c>
      <c r="IG3" s="86" t="str">
        <f t="shared" si="11"/>
        <v>Alfarb</v>
      </c>
      <c r="IH3" s="86" t="str">
        <f t="shared" si="11"/>
        <v>Buñol</v>
      </c>
      <c r="II3" s="86" t="str">
        <f t="shared" si="11"/>
        <v>Aldaia</v>
      </c>
      <c r="IJ3" s="86" t="str">
        <f t="shared" si="11"/>
        <v>Oliva</v>
      </c>
      <c r="IK3" s="86" t="str">
        <f t="shared" si="11"/>
        <v>Picassent</v>
      </c>
      <c r="IL3" s="86" t="str">
        <f t="shared" si="11"/>
        <v>Natzaret</v>
      </c>
      <c r="IM3" s="292" t="str">
        <f t="shared" si="11"/>
        <v>Carcaixent</v>
      </c>
      <c r="IN3" s="282">
        <f t="shared" si="12"/>
        <v>0</v>
      </c>
      <c r="IO3" s="150">
        <f t="shared" si="12"/>
        <v>0</v>
      </c>
      <c r="IP3" s="150">
        <f t="shared" si="12"/>
        <v>0</v>
      </c>
      <c r="IQ3" s="150">
        <f t="shared" si="12"/>
        <v>0</v>
      </c>
      <c r="IR3" s="150">
        <f t="shared" si="12"/>
        <v>0</v>
      </c>
      <c r="IS3" s="283">
        <f t="shared" si="12"/>
        <v>0</v>
      </c>
      <c r="IT3" s="171"/>
      <c r="IU3" s="171"/>
      <c r="IV3" s="171"/>
    </row>
    <row r="4" spans="1:256" s="88" customFormat="1" ht="18" customHeight="1" thickBot="1" thickTop="1">
      <c r="A4" s="121"/>
      <c r="B4" s="89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90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16">
        <v>42</v>
      </c>
      <c r="BN4" s="5">
        <v>1</v>
      </c>
      <c r="BO4" s="6">
        <v>2</v>
      </c>
      <c r="BP4" s="91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54">
        <v>11</v>
      </c>
      <c r="CB4" s="154">
        <v>12</v>
      </c>
      <c r="CC4" s="154">
        <v>13</v>
      </c>
      <c r="CD4" s="154">
        <v>14</v>
      </c>
      <c r="CE4" s="154">
        <v>15</v>
      </c>
      <c r="CF4" s="154">
        <v>16</v>
      </c>
      <c r="CG4" s="154">
        <v>17</v>
      </c>
      <c r="CH4" s="154">
        <v>18</v>
      </c>
      <c r="CI4" s="154">
        <v>19</v>
      </c>
      <c r="CJ4" s="154">
        <v>20</v>
      </c>
      <c r="CK4" s="154">
        <v>21</v>
      </c>
      <c r="CL4" s="154">
        <v>22</v>
      </c>
      <c r="CM4" s="154">
        <v>23</v>
      </c>
      <c r="CN4" s="154">
        <v>24</v>
      </c>
      <c r="CO4" s="154">
        <v>25</v>
      </c>
      <c r="CP4" s="154">
        <v>26</v>
      </c>
      <c r="CQ4" s="154">
        <v>27</v>
      </c>
      <c r="CR4" s="154">
        <v>28</v>
      </c>
      <c r="CS4" s="154">
        <v>29</v>
      </c>
      <c r="CT4" s="154">
        <v>30</v>
      </c>
      <c r="CU4" s="154">
        <v>31</v>
      </c>
      <c r="CV4" s="154">
        <v>32</v>
      </c>
      <c r="CW4" s="154">
        <v>33</v>
      </c>
      <c r="CX4" s="154">
        <v>34</v>
      </c>
      <c r="CY4" s="154">
        <v>35</v>
      </c>
      <c r="CZ4" s="154">
        <v>36</v>
      </c>
      <c r="DA4" s="154">
        <v>37</v>
      </c>
      <c r="DB4" s="154">
        <v>38</v>
      </c>
      <c r="DC4" s="154">
        <v>39</v>
      </c>
      <c r="DD4" s="154">
        <v>40</v>
      </c>
      <c r="DE4" s="154">
        <v>41</v>
      </c>
      <c r="DF4" s="155">
        <v>42</v>
      </c>
      <c r="DG4" s="154">
        <v>1</v>
      </c>
      <c r="DH4" s="154">
        <v>2</v>
      </c>
      <c r="DI4" s="334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16">
        <v>42</v>
      </c>
      <c r="EZ4" s="5">
        <v>1</v>
      </c>
      <c r="FA4" s="5">
        <v>2</v>
      </c>
      <c r="FB4" s="328"/>
      <c r="FC4" s="330"/>
      <c r="FD4" s="332"/>
      <c r="FE4" s="5">
        <v>1</v>
      </c>
      <c r="FF4" s="5">
        <v>2</v>
      </c>
      <c r="FG4" s="5">
        <v>3</v>
      </c>
      <c r="FH4" s="5">
        <v>4</v>
      </c>
      <c r="FI4" s="5">
        <v>5</v>
      </c>
      <c r="FJ4" s="5">
        <v>6</v>
      </c>
      <c r="FK4" s="5">
        <v>7</v>
      </c>
      <c r="FL4" s="5">
        <v>8</v>
      </c>
      <c r="FM4" s="5">
        <v>9</v>
      </c>
      <c r="FN4" s="5">
        <v>10</v>
      </c>
      <c r="FO4" s="5">
        <v>11</v>
      </c>
      <c r="FP4" s="5">
        <v>12</v>
      </c>
      <c r="FQ4" s="5">
        <v>13</v>
      </c>
      <c r="FR4" s="5">
        <v>14</v>
      </c>
      <c r="FS4" s="5">
        <v>15</v>
      </c>
      <c r="FT4" s="5">
        <v>16</v>
      </c>
      <c r="FU4" s="5">
        <v>17</v>
      </c>
      <c r="FV4" s="5">
        <v>18</v>
      </c>
      <c r="FW4" s="5">
        <v>19</v>
      </c>
      <c r="FX4" s="5">
        <v>20</v>
      </c>
      <c r="FY4" s="5">
        <v>21</v>
      </c>
      <c r="FZ4" s="5">
        <v>22</v>
      </c>
      <c r="GA4" s="5">
        <v>23</v>
      </c>
      <c r="GB4" s="5">
        <v>24</v>
      </c>
      <c r="GC4" s="5">
        <v>25</v>
      </c>
      <c r="GD4" s="5">
        <v>26</v>
      </c>
      <c r="GE4" s="5">
        <v>27</v>
      </c>
      <c r="GF4" s="5">
        <v>28</v>
      </c>
      <c r="GG4" s="5">
        <v>29</v>
      </c>
      <c r="GH4" s="5">
        <v>30</v>
      </c>
      <c r="GI4" s="5">
        <v>31</v>
      </c>
      <c r="GJ4" s="5">
        <v>32</v>
      </c>
      <c r="GK4" s="5">
        <v>33</v>
      </c>
      <c r="GL4" s="5">
        <v>34</v>
      </c>
      <c r="GM4" s="5">
        <v>35</v>
      </c>
      <c r="GN4" s="5">
        <v>36</v>
      </c>
      <c r="GO4" s="5">
        <v>37</v>
      </c>
      <c r="GP4" s="116">
        <v>38</v>
      </c>
      <c r="GQ4" s="5">
        <v>39</v>
      </c>
      <c r="GR4" s="5">
        <v>40</v>
      </c>
      <c r="GS4" s="116">
        <v>41</v>
      </c>
      <c r="GT4" s="119">
        <v>42</v>
      </c>
      <c r="GU4" s="119">
        <v>1</v>
      </c>
      <c r="GV4" s="119">
        <v>2</v>
      </c>
      <c r="GW4" s="119">
        <v>3</v>
      </c>
      <c r="GX4" s="119">
        <v>4</v>
      </c>
      <c r="GY4" s="119">
        <v>5</v>
      </c>
      <c r="GZ4" s="279">
        <v>6</v>
      </c>
      <c r="HA4" s="320"/>
      <c r="HB4" s="280">
        <v>1</v>
      </c>
      <c r="HC4" s="5">
        <v>2</v>
      </c>
      <c r="HD4" s="5">
        <v>3</v>
      </c>
      <c r="HE4" s="5">
        <v>4</v>
      </c>
      <c r="HF4" s="5">
        <v>5</v>
      </c>
      <c r="HG4" s="5">
        <v>6</v>
      </c>
      <c r="HH4" s="5">
        <v>7</v>
      </c>
      <c r="HI4" s="5">
        <v>8</v>
      </c>
      <c r="HJ4" s="5">
        <v>9</v>
      </c>
      <c r="HK4" s="5">
        <v>10</v>
      </c>
      <c r="HL4" s="5">
        <v>11</v>
      </c>
      <c r="HM4" s="5">
        <v>12</v>
      </c>
      <c r="HN4" s="5">
        <v>13</v>
      </c>
      <c r="HO4" s="5">
        <v>14</v>
      </c>
      <c r="HP4" s="5">
        <v>15</v>
      </c>
      <c r="HQ4" s="5">
        <v>16</v>
      </c>
      <c r="HR4" s="5">
        <v>17</v>
      </c>
      <c r="HS4" s="5">
        <v>18</v>
      </c>
      <c r="HT4" s="5">
        <v>19</v>
      </c>
      <c r="HU4" s="5">
        <v>20</v>
      </c>
      <c r="HV4" s="5">
        <v>21</v>
      </c>
      <c r="HW4" s="5">
        <v>22</v>
      </c>
      <c r="HX4" s="5">
        <v>23</v>
      </c>
      <c r="HY4" s="5">
        <v>24</v>
      </c>
      <c r="HZ4" s="5">
        <v>25</v>
      </c>
      <c r="IA4" s="5">
        <v>26</v>
      </c>
      <c r="IB4" s="5">
        <v>27</v>
      </c>
      <c r="IC4" s="5">
        <v>28</v>
      </c>
      <c r="ID4" s="5">
        <v>29</v>
      </c>
      <c r="IE4" s="5">
        <v>30</v>
      </c>
      <c r="IF4" s="5">
        <v>31</v>
      </c>
      <c r="IG4" s="5">
        <v>32</v>
      </c>
      <c r="IH4" s="5">
        <v>33</v>
      </c>
      <c r="II4" s="5">
        <v>34</v>
      </c>
      <c r="IJ4" s="5">
        <v>35</v>
      </c>
      <c r="IK4" s="5">
        <v>36</v>
      </c>
      <c r="IL4" s="5">
        <v>37</v>
      </c>
      <c r="IM4" s="293">
        <v>38</v>
      </c>
      <c r="IN4" s="284"/>
      <c r="IO4" s="285"/>
      <c r="IP4" s="285"/>
      <c r="IQ4" s="285"/>
      <c r="IR4" s="285"/>
      <c r="IS4" s="286"/>
      <c r="IT4" s="171"/>
      <c r="IU4" s="171"/>
      <c r="IV4" s="171"/>
    </row>
    <row r="5" spans="1:256" s="244" customFormat="1" ht="13.5" thickTop="1">
      <c r="A5" s="237" t="s">
        <v>81</v>
      </c>
      <c r="B5" s="238" t="s">
        <v>54</v>
      </c>
      <c r="C5" s="221">
        <f aca="true" t="shared" si="16" ref="C5:C40">COUNT(BQ5:DH5)</f>
        <v>18</v>
      </c>
      <c r="D5" s="222">
        <f>COUNTIF(X5:BO5,"T")</f>
        <v>18</v>
      </c>
      <c r="E5" s="223">
        <f aca="true" t="shared" si="17" ref="E5:E40">COUNTIF(BQ5:DH5,90)</f>
        <v>18</v>
      </c>
      <c r="F5" s="222">
        <f aca="true" t="shared" si="18" ref="F5:F40">COUNTIF(DJ5:FA5,"I")</f>
        <v>0</v>
      </c>
      <c r="G5" s="222">
        <f aca="true" t="shared" si="19" ref="G5:G40">COUNTIF(DJ5:FA5,"E")</f>
        <v>0</v>
      </c>
      <c r="H5" s="223">
        <f aca="true" t="shared" si="20" ref="H5:H40">COUNTIF(BQ5:DH5,"S")</f>
        <v>0</v>
      </c>
      <c r="I5" s="224">
        <f aca="true" t="shared" si="21" ref="I5:I40">SUM(BQ5:DH5)</f>
        <v>1620</v>
      </c>
      <c r="J5" s="225">
        <f aca="true" t="shared" si="22" ref="J5:J43">ABS(I5/C5)</f>
        <v>90</v>
      </c>
      <c r="K5" s="225">
        <f>ABS(I5*100/I1)</f>
        <v>47.36842105263158</v>
      </c>
      <c r="L5" s="224">
        <f>K1</f>
        <v>38</v>
      </c>
      <c r="M5" s="224">
        <f>COUNTIF(X5:BM5,"C")+COUNTIF(X5:BM5,"T")</f>
        <v>18</v>
      </c>
      <c r="N5" s="224">
        <f>SUM(O5:Q5)</f>
        <v>0</v>
      </c>
      <c r="O5" s="224">
        <f>COUNTIF(X5:BM5,"DT")</f>
        <v>0</v>
      </c>
      <c r="P5" s="224">
        <f>COUNTIF(X5:BM5,"L")</f>
        <v>0</v>
      </c>
      <c r="Q5" s="224">
        <f>COUNTIF(X5:BM5,"S")</f>
        <v>0</v>
      </c>
      <c r="R5" s="226">
        <f aca="true" t="shared" si="23" ref="R5:R40">COUNTIF(FC5:GT5,1)</f>
        <v>1</v>
      </c>
      <c r="S5" s="223">
        <f aca="true" t="shared" si="24" ref="S5:S40">COUNTIF(FC5:GT5,2)</f>
        <v>0</v>
      </c>
      <c r="T5" s="223">
        <f aca="true" t="shared" si="25" ref="T5:T40">COUNTIF(FC5:GT5,"R")</f>
        <v>0</v>
      </c>
      <c r="U5" s="223">
        <f aca="true" t="shared" si="26" ref="U5:U43">SUM(S5:T5)</f>
        <v>0</v>
      </c>
      <c r="V5" s="227">
        <f>HA5</f>
        <v>-7</v>
      </c>
      <c r="W5" s="228"/>
      <c r="X5" s="221"/>
      <c r="Y5" s="221"/>
      <c r="Z5" s="221"/>
      <c r="AA5" s="221"/>
      <c r="AB5" s="221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39" t="s">
        <v>145</v>
      </c>
      <c r="AS5" s="239" t="s">
        <v>145</v>
      </c>
      <c r="AT5" s="239" t="s">
        <v>145</v>
      </c>
      <c r="AU5" s="239" t="s">
        <v>145</v>
      </c>
      <c r="AV5" s="239" t="s">
        <v>145</v>
      </c>
      <c r="AW5" s="239" t="s">
        <v>145</v>
      </c>
      <c r="AX5" s="239" t="s">
        <v>145</v>
      </c>
      <c r="AY5" s="239" t="s">
        <v>145</v>
      </c>
      <c r="AZ5" s="239" t="s">
        <v>145</v>
      </c>
      <c r="BA5" s="239" t="s">
        <v>145</v>
      </c>
      <c r="BB5" s="239" t="s">
        <v>145</v>
      </c>
      <c r="BC5" s="239" t="s">
        <v>145</v>
      </c>
      <c r="BD5" s="239" t="s">
        <v>145</v>
      </c>
      <c r="BE5" s="239" t="s">
        <v>145</v>
      </c>
      <c r="BF5" s="239" t="s">
        <v>145</v>
      </c>
      <c r="BG5" s="239" t="s">
        <v>145</v>
      </c>
      <c r="BH5" s="239" t="s">
        <v>145</v>
      </c>
      <c r="BI5" s="239" t="s">
        <v>145</v>
      </c>
      <c r="BJ5" s="239"/>
      <c r="BK5" s="239"/>
      <c r="BL5" s="239"/>
      <c r="BM5" s="240"/>
      <c r="BN5" s="222"/>
      <c r="BO5" s="241"/>
      <c r="BP5" s="126"/>
      <c r="BQ5" s="221"/>
      <c r="BR5" s="221"/>
      <c r="BS5" s="221"/>
      <c r="BT5" s="221"/>
      <c r="BU5" s="221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39">
        <v>90</v>
      </c>
      <c r="CL5" s="239">
        <v>90</v>
      </c>
      <c r="CM5" s="239">
        <v>90</v>
      </c>
      <c r="CN5" s="239">
        <v>90</v>
      </c>
      <c r="CO5" s="239">
        <v>90</v>
      </c>
      <c r="CP5" s="239">
        <v>90</v>
      </c>
      <c r="CQ5" s="239">
        <v>90</v>
      </c>
      <c r="CR5" s="239">
        <v>90</v>
      </c>
      <c r="CS5" s="239">
        <v>90</v>
      </c>
      <c r="CT5" s="239">
        <v>90</v>
      </c>
      <c r="CU5" s="239">
        <v>90</v>
      </c>
      <c r="CV5" s="239">
        <v>90</v>
      </c>
      <c r="CW5" s="239">
        <v>90</v>
      </c>
      <c r="CX5" s="239">
        <v>90</v>
      </c>
      <c r="CY5" s="239">
        <v>90</v>
      </c>
      <c r="CZ5" s="239">
        <v>90</v>
      </c>
      <c r="DA5" s="239">
        <v>90</v>
      </c>
      <c r="DB5" s="239">
        <v>90</v>
      </c>
      <c r="DC5" s="239"/>
      <c r="DD5" s="239"/>
      <c r="DE5" s="239"/>
      <c r="DF5" s="240"/>
      <c r="DG5" s="222"/>
      <c r="DH5" s="241"/>
      <c r="DI5" s="92"/>
      <c r="DJ5" s="221"/>
      <c r="DK5" s="221"/>
      <c r="DL5" s="221"/>
      <c r="DM5" s="221"/>
      <c r="DN5" s="221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40"/>
      <c r="EZ5" s="222"/>
      <c r="FA5" s="242"/>
      <c r="FB5" s="269">
        <f aca="true" t="shared" si="27" ref="FB5:FB66">COUNTIF(FE5:GT5,1)</f>
        <v>1</v>
      </c>
      <c r="FC5" s="270">
        <f>COUNTIF(FE5:GT5,2)</f>
        <v>0</v>
      </c>
      <c r="FD5" s="272">
        <f>COUNTIF(FE5:GT5,"R")</f>
        <v>0</v>
      </c>
      <c r="FE5" s="221"/>
      <c r="FF5" s="242"/>
      <c r="FG5" s="242"/>
      <c r="FH5" s="242"/>
      <c r="FI5" s="242"/>
      <c r="FJ5" s="242"/>
      <c r="FK5" s="242"/>
      <c r="FL5" s="242"/>
      <c r="FM5" s="223"/>
      <c r="FN5" s="223"/>
      <c r="FO5" s="242"/>
      <c r="FP5" s="242"/>
      <c r="FQ5" s="242"/>
      <c r="FR5" s="242"/>
      <c r="FS5" s="239"/>
      <c r="FT5" s="242"/>
      <c r="FU5" s="242"/>
      <c r="FV5" s="223"/>
      <c r="FW5" s="242"/>
      <c r="FX5" s="242"/>
      <c r="FY5" s="242"/>
      <c r="FZ5" s="242"/>
      <c r="GA5" s="242"/>
      <c r="GB5" s="242"/>
      <c r="GC5" s="242"/>
      <c r="GD5" s="242"/>
      <c r="GE5" s="242"/>
      <c r="GF5" s="261">
        <v>1</v>
      </c>
      <c r="GG5" s="242"/>
      <c r="GH5" s="223"/>
      <c r="GI5" s="223"/>
      <c r="GJ5" s="223"/>
      <c r="GK5" s="242"/>
      <c r="GL5" s="239"/>
      <c r="GM5" s="223"/>
      <c r="GN5" s="242"/>
      <c r="GO5" s="223"/>
      <c r="GP5" s="242"/>
      <c r="GQ5" s="222"/>
      <c r="GR5" s="222"/>
      <c r="GS5" s="242"/>
      <c r="GT5" s="239"/>
      <c r="GU5" s="239"/>
      <c r="GV5" s="239"/>
      <c r="GW5" s="239"/>
      <c r="GX5" s="239"/>
      <c r="GY5" s="239"/>
      <c r="GZ5" s="243"/>
      <c r="HA5" s="287">
        <f>SUM(HB5:IS5)</f>
        <v>-7</v>
      </c>
      <c r="HB5" s="294"/>
      <c r="HC5" s="295"/>
      <c r="HD5" s="295"/>
      <c r="HE5" s="295"/>
      <c r="HF5" s="295"/>
      <c r="HG5" s="295"/>
      <c r="HH5" s="295"/>
      <c r="HI5" s="295"/>
      <c r="HJ5" s="295"/>
      <c r="HK5" s="295"/>
      <c r="HL5" s="295"/>
      <c r="HM5" s="295"/>
      <c r="HN5" s="295"/>
      <c r="HO5" s="295"/>
      <c r="HP5" s="295"/>
      <c r="HQ5" s="295"/>
      <c r="HR5" s="295"/>
      <c r="HS5" s="295"/>
      <c r="HT5" s="295"/>
      <c r="HU5" s="295"/>
      <c r="HV5" s="295">
        <v>0</v>
      </c>
      <c r="HW5" s="295">
        <v>-1</v>
      </c>
      <c r="HX5" s="295">
        <v>-1</v>
      </c>
      <c r="HY5" s="295">
        <v>0</v>
      </c>
      <c r="HZ5" s="295">
        <v>0</v>
      </c>
      <c r="IA5" s="295">
        <v>0</v>
      </c>
      <c r="IB5" s="295">
        <v>-1</v>
      </c>
      <c r="IC5" s="295">
        <v>0</v>
      </c>
      <c r="ID5" s="295">
        <v>0</v>
      </c>
      <c r="IE5" s="295">
        <v>-1</v>
      </c>
      <c r="IF5" s="295">
        <v>0</v>
      </c>
      <c r="IG5" s="295">
        <v>-1</v>
      </c>
      <c r="IH5" s="295">
        <v>0</v>
      </c>
      <c r="II5" s="295">
        <v>-2</v>
      </c>
      <c r="IJ5" s="295">
        <v>0</v>
      </c>
      <c r="IK5" s="295">
        <v>0</v>
      </c>
      <c r="IL5" s="295">
        <v>0</v>
      </c>
      <c r="IM5" s="296">
        <v>0</v>
      </c>
      <c r="IN5" s="294"/>
      <c r="IO5" s="295"/>
      <c r="IP5" s="295"/>
      <c r="IQ5" s="295"/>
      <c r="IR5" s="295"/>
      <c r="IS5" s="296"/>
      <c r="IT5" s="297"/>
      <c r="IU5" s="297"/>
      <c r="IV5" s="297"/>
    </row>
    <row r="6" spans="1:256" s="246" customFormat="1" ht="12.75">
      <c r="A6" s="245" t="s">
        <v>80</v>
      </c>
      <c r="B6" s="220" t="s">
        <v>54</v>
      </c>
      <c r="C6" s="221">
        <f t="shared" si="16"/>
        <v>1</v>
      </c>
      <c r="D6" s="222">
        <f>COUNTIF(X6:BO6,"T")</f>
        <v>1</v>
      </c>
      <c r="E6" s="223">
        <f t="shared" si="17"/>
        <v>1</v>
      </c>
      <c r="F6" s="222">
        <f t="shared" si="18"/>
        <v>0</v>
      </c>
      <c r="G6" s="222">
        <f t="shared" si="19"/>
        <v>0</v>
      </c>
      <c r="H6" s="223">
        <f t="shared" si="20"/>
        <v>0</v>
      </c>
      <c r="I6" s="224">
        <f t="shared" si="21"/>
        <v>90</v>
      </c>
      <c r="J6" s="225">
        <f t="shared" si="22"/>
        <v>90</v>
      </c>
      <c r="K6" s="225">
        <f>ABS(I6*100/I1)</f>
        <v>2.6315789473684212</v>
      </c>
      <c r="L6" s="224">
        <f>K1</f>
        <v>38</v>
      </c>
      <c r="M6" s="224">
        <f>COUNTIF(X6:BM6,"C")+COUNTIF(X6:BM6,"T")</f>
        <v>16</v>
      </c>
      <c r="N6" s="224">
        <f aca="true" t="shared" si="28" ref="N6:N38">SUM(O6:Q6)</f>
        <v>0</v>
      </c>
      <c r="O6" s="224">
        <f aca="true" t="shared" si="29" ref="O6:O59">COUNTIF(X6:BM6,"DT")</f>
        <v>0</v>
      </c>
      <c r="P6" s="224">
        <f aca="true" t="shared" si="30" ref="P6:P59">COUNTIF(X6:BM6,"L")</f>
        <v>0</v>
      </c>
      <c r="Q6" s="224">
        <f aca="true" t="shared" si="31" ref="Q6:Q59">COUNTIF(X6:BM6,"S")</f>
        <v>0</v>
      </c>
      <c r="R6" s="226">
        <f t="shared" si="23"/>
        <v>0</v>
      </c>
      <c r="S6" s="223">
        <f t="shared" si="24"/>
        <v>0</v>
      </c>
      <c r="T6" s="223">
        <f t="shared" si="25"/>
        <v>0</v>
      </c>
      <c r="U6" s="223">
        <f t="shared" si="26"/>
        <v>0</v>
      </c>
      <c r="V6" s="227">
        <f aca="true" t="shared" si="32" ref="V6:V67">HA6</f>
        <v>-2</v>
      </c>
      <c r="W6" s="228"/>
      <c r="X6" s="229" t="s">
        <v>146</v>
      </c>
      <c r="Y6" s="229" t="s">
        <v>146</v>
      </c>
      <c r="Z6" s="229" t="s">
        <v>146</v>
      </c>
      <c r="AA6" s="229" t="s">
        <v>146</v>
      </c>
      <c r="AB6" s="229" t="s">
        <v>146</v>
      </c>
      <c r="AC6" s="223" t="s">
        <v>146</v>
      </c>
      <c r="AD6" s="223" t="s">
        <v>145</v>
      </c>
      <c r="AE6" s="223"/>
      <c r="AF6" s="223" t="s">
        <v>146</v>
      </c>
      <c r="AG6" s="223" t="s">
        <v>146</v>
      </c>
      <c r="AH6" s="223" t="s">
        <v>146</v>
      </c>
      <c r="AI6" s="223" t="s">
        <v>146</v>
      </c>
      <c r="AJ6" s="223" t="s">
        <v>146</v>
      </c>
      <c r="AK6" s="223" t="s">
        <v>146</v>
      </c>
      <c r="AL6" s="223" t="s">
        <v>146</v>
      </c>
      <c r="AM6" s="223" t="s">
        <v>146</v>
      </c>
      <c r="AN6" s="223" t="s">
        <v>146</v>
      </c>
      <c r="AO6" s="223"/>
      <c r="AP6" s="223"/>
      <c r="AQ6" s="23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7"/>
      <c r="BN6" s="223"/>
      <c r="BO6" s="223"/>
      <c r="BP6" s="126"/>
      <c r="BQ6" s="229"/>
      <c r="BR6" s="229"/>
      <c r="BS6" s="229"/>
      <c r="BT6" s="229"/>
      <c r="BU6" s="229"/>
      <c r="BV6" s="223"/>
      <c r="BW6" s="223">
        <v>90</v>
      </c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3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7"/>
      <c r="DG6" s="223"/>
      <c r="DH6" s="223"/>
      <c r="DI6" s="276"/>
      <c r="DJ6" s="229"/>
      <c r="DK6" s="229"/>
      <c r="DL6" s="229"/>
      <c r="DM6" s="229"/>
      <c r="DN6" s="229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7"/>
      <c r="EZ6" s="223"/>
      <c r="FA6" s="227"/>
      <c r="FB6" s="269">
        <f t="shared" si="27"/>
        <v>0</v>
      </c>
      <c r="FC6" s="271">
        <f aca="true" t="shared" si="33" ref="FC6:FC66">COUNTIF(FE6:GT6,2)</f>
        <v>0</v>
      </c>
      <c r="FD6" s="273">
        <f aca="true" t="shared" si="34" ref="FD6:FD66">COUNTIF(FE6:GT6,"R")</f>
        <v>0</v>
      </c>
      <c r="FE6" s="229"/>
      <c r="FF6" s="223"/>
      <c r="FG6" s="227"/>
      <c r="FH6" s="227"/>
      <c r="FI6" s="223"/>
      <c r="FJ6" s="227"/>
      <c r="FK6" s="227"/>
      <c r="FL6" s="227"/>
      <c r="FM6" s="227"/>
      <c r="FN6" s="227"/>
      <c r="FO6" s="223"/>
      <c r="FP6" s="227"/>
      <c r="FQ6" s="227"/>
      <c r="FR6" s="227"/>
      <c r="FS6" s="223"/>
      <c r="FT6" s="227"/>
      <c r="FU6" s="223"/>
      <c r="FV6" s="223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3"/>
      <c r="GI6" s="227"/>
      <c r="GJ6" s="223"/>
      <c r="GK6" s="227"/>
      <c r="GL6" s="223"/>
      <c r="GM6" s="227"/>
      <c r="GN6" s="227"/>
      <c r="GO6" s="227"/>
      <c r="GP6" s="227"/>
      <c r="GQ6" s="223"/>
      <c r="GR6" s="223"/>
      <c r="GS6" s="227"/>
      <c r="GT6" s="223"/>
      <c r="GU6" s="223"/>
      <c r="GV6" s="223"/>
      <c r="GW6" s="223"/>
      <c r="GX6" s="223"/>
      <c r="GY6" s="231"/>
      <c r="GZ6" s="232"/>
      <c r="HA6" s="288">
        <f aca="true" t="shared" si="35" ref="HA6:HA67">SUM(HB6:IS6)</f>
        <v>-2</v>
      </c>
      <c r="HB6" s="299"/>
      <c r="HC6" s="298"/>
      <c r="HD6" s="298"/>
      <c r="HE6" s="298"/>
      <c r="HF6" s="298"/>
      <c r="HG6" s="298"/>
      <c r="HH6" s="298">
        <v>-2</v>
      </c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  <c r="HU6" s="298"/>
      <c r="HV6" s="298"/>
      <c r="HW6" s="298"/>
      <c r="HX6" s="298"/>
      <c r="HY6" s="298"/>
      <c r="HZ6" s="298"/>
      <c r="IA6" s="298"/>
      <c r="IB6" s="298"/>
      <c r="IC6" s="298"/>
      <c r="ID6" s="298"/>
      <c r="IE6" s="298"/>
      <c r="IF6" s="298"/>
      <c r="IG6" s="298"/>
      <c r="IH6" s="298"/>
      <c r="II6" s="298"/>
      <c r="IJ6" s="298"/>
      <c r="IK6" s="298"/>
      <c r="IL6" s="298"/>
      <c r="IM6" s="300"/>
      <c r="IN6" s="299"/>
      <c r="IO6" s="298"/>
      <c r="IP6" s="298"/>
      <c r="IQ6" s="298"/>
      <c r="IR6" s="298"/>
      <c r="IS6" s="300"/>
      <c r="IT6" s="297"/>
      <c r="IU6" s="297"/>
      <c r="IV6" s="297"/>
    </row>
    <row r="7" spans="1:256" s="244" customFormat="1" ht="12.75">
      <c r="A7" s="247" t="s">
        <v>79</v>
      </c>
      <c r="B7" s="220" t="s">
        <v>54</v>
      </c>
      <c r="C7" s="221">
        <f t="shared" si="16"/>
        <v>19</v>
      </c>
      <c r="D7" s="222">
        <f>COUNTIF(X7:BO7,"T")</f>
        <v>19</v>
      </c>
      <c r="E7" s="223">
        <f t="shared" si="17"/>
        <v>18</v>
      </c>
      <c r="F7" s="222">
        <f t="shared" si="18"/>
        <v>0</v>
      </c>
      <c r="G7" s="222">
        <f t="shared" si="19"/>
        <v>0</v>
      </c>
      <c r="H7" s="223">
        <f t="shared" si="20"/>
        <v>0</v>
      </c>
      <c r="I7" s="224">
        <f t="shared" si="21"/>
        <v>1709</v>
      </c>
      <c r="J7" s="225">
        <f t="shared" si="22"/>
        <v>89.94736842105263</v>
      </c>
      <c r="K7" s="225">
        <f>ABS(I7*100/I1)</f>
        <v>49.97076023391813</v>
      </c>
      <c r="L7" s="224">
        <f>K1</f>
        <v>38</v>
      </c>
      <c r="M7" s="224">
        <f>COUNTIF(X7:BM7,"C")+COUNTIF(X7:BM7,"T")</f>
        <v>23</v>
      </c>
      <c r="N7" s="224">
        <f t="shared" si="28"/>
        <v>0</v>
      </c>
      <c r="O7" s="224">
        <f t="shared" si="29"/>
        <v>0</v>
      </c>
      <c r="P7" s="224">
        <f t="shared" si="30"/>
        <v>0</v>
      </c>
      <c r="Q7" s="224">
        <f t="shared" si="31"/>
        <v>0</v>
      </c>
      <c r="R7" s="226">
        <f t="shared" si="23"/>
        <v>2</v>
      </c>
      <c r="S7" s="223">
        <f t="shared" si="24"/>
        <v>0</v>
      </c>
      <c r="T7" s="223">
        <f t="shared" si="25"/>
        <v>1</v>
      </c>
      <c r="U7" s="223">
        <f t="shared" si="26"/>
        <v>1</v>
      </c>
      <c r="V7" s="227">
        <f t="shared" si="32"/>
        <v>-16</v>
      </c>
      <c r="W7" s="228"/>
      <c r="X7" s="229" t="s">
        <v>145</v>
      </c>
      <c r="Y7" s="229" t="s">
        <v>145</v>
      </c>
      <c r="Z7" s="229" t="s">
        <v>145</v>
      </c>
      <c r="AA7" s="229" t="s">
        <v>145</v>
      </c>
      <c r="AB7" s="229" t="s">
        <v>145</v>
      </c>
      <c r="AC7" s="223" t="s">
        <v>145</v>
      </c>
      <c r="AD7" s="223"/>
      <c r="AE7" s="223" t="s">
        <v>145</v>
      </c>
      <c r="AF7" s="223" t="s">
        <v>145</v>
      </c>
      <c r="AG7" s="223" t="s">
        <v>145</v>
      </c>
      <c r="AH7" s="223" t="s">
        <v>145</v>
      </c>
      <c r="AI7" s="223" t="s">
        <v>145</v>
      </c>
      <c r="AJ7" s="223" t="s">
        <v>145</v>
      </c>
      <c r="AK7" s="223" t="s">
        <v>145</v>
      </c>
      <c r="AL7" s="223" t="s">
        <v>145</v>
      </c>
      <c r="AM7" s="223" t="s">
        <v>145</v>
      </c>
      <c r="AN7" s="223" t="s">
        <v>145</v>
      </c>
      <c r="AO7" s="223" t="s">
        <v>145</v>
      </c>
      <c r="AP7" s="223" t="s">
        <v>145</v>
      </c>
      <c r="AQ7" s="223" t="s">
        <v>145</v>
      </c>
      <c r="AR7" s="223" t="s">
        <v>146</v>
      </c>
      <c r="AS7" s="223" t="s">
        <v>146</v>
      </c>
      <c r="AT7" s="223" t="s">
        <v>146</v>
      </c>
      <c r="AU7" s="223" t="s">
        <v>146</v>
      </c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7"/>
      <c r="BN7" s="223"/>
      <c r="BO7" s="223"/>
      <c r="BP7" s="126"/>
      <c r="BQ7" s="229">
        <v>90</v>
      </c>
      <c r="BR7" s="229">
        <v>90</v>
      </c>
      <c r="BS7" s="229">
        <v>90</v>
      </c>
      <c r="BT7" s="229">
        <v>90</v>
      </c>
      <c r="BU7" s="229">
        <v>90</v>
      </c>
      <c r="BV7" s="265">
        <v>89</v>
      </c>
      <c r="BW7" s="223"/>
      <c r="BX7" s="223">
        <v>90</v>
      </c>
      <c r="BY7" s="223">
        <v>90</v>
      </c>
      <c r="BZ7" s="223">
        <v>90</v>
      </c>
      <c r="CA7" s="223">
        <v>90</v>
      </c>
      <c r="CB7" s="223">
        <v>90</v>
      </c>
      <c r="CC7" s="223">
        <v>90</v>
      </c>
      <c r="CD7" s="223">
        <v>90</v>
      </c>
      <c r="CE7" s="223">
        <v>90</v>
      </c>
      <c r="CF7" s="223">
        <v>90</v>
      </c>
      <c r="CG7" s="223">
        <v>90</v>
      </c>
      <c r="CH7" s="223">
        <v>90</v>
      </c>
      <c r="CI7" s="223">
        <v>90</v>
      </c>
      <c r="CJ7" s="223">
        <v>90</v>
      </c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7"/>
      <c r="DG7" s="223"/>
      <c r="DH7" s="223"/>
      <c r="DI7" s="92"/>
      <c r="DJ7" s="229"/>
      <c r="DK7" s="229"/>
      <c r="DL7" s="229"/>
      <c r="DM7" s="229"/>
      <c r="DN7" s="229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7"/>
      <c r="EZ7" s="223"/>
      <c r="FA7" s="227"/>
      <c r="FB7" s="269">
        <f t="shared" si="27"/>
        <v>1</v>
      </c>
      <c r="FC7" s="271">
        <f t="shared" si="33"/>
        <v>0</v>
      </c>
      <c r="FD7" s="273">
        <f t="shared" si="34"/>
        <v>1</v>
      </c>
      <c r="FE7" s="229"/>
      <c r="FF7" s="227"/>
      <c r="FG7" s="264">
        <v>1</v>
      </c>
      <c r="FH7" s="227"/>
      <c r="FI7" s="227"/>
      <c r="FJ7" s="262" t="s">
        <v>153</v>
      </c>
      <c r="FK7" s="263" t="s">
        <v>154</v>
      </c>
      <c r="FL7" s="227"/>
      <c r="FM7" s="227"/>
      <c r="FN7" s="227"/>
      <c r="FO7" s="227"/>
      <c r="FP7" s="227"/>
      <c r="FQ7" s="227"/>
      <c r="FR7" s="227"/>
      <c r="FS7" s="223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3"/>
      <c r="GR7" s="223"/>
      <c r="GS7" s="227"/>
      <c r="GT7" s="223"/>
      <c r="GU7" s="223"/>
      <c r="GV7" s="223"/>
      <c r="GW7" s="223"/>
      <c r="GX7" s="223"/>
      <c r="GY7" s="223"/>
      <c r="GZ7" s="236"/>
      <c r="HA7" s="288">
        <f t="shared" si="35"/>
        <v>-16</v>
      </c>
      <c r="HB7" s="299">
        <v>0</v>
      </c>
      <c r="HC7" s="298">
        <v>0</v>
      </c>
      <c r="HD7" s="298">
        <v>0</v>
      </c>
      <c r="HE7" s="298">
        <v>-1</v>
      </c>
      <c r="HF7" s="298">
        <v>0</v>
      </c>
      <c r="HG7" s="298">
        <v>-3</v>
      </c>
      <c r="HH7" s="298"/>
      <c r="HI7" s="298">
        <v>-1</v>
      </c>
      <c r="HJ7" s="298">
        <v>-2</v>
      </c>
      <c r="HK7" s="298">
        <v>0</v>
      </c>
      <c r="HL7" s="298">
        <v>-3</v>
      </c>
      <c r="HM7" s="298">
        <v>0</v>
      </c>
      <c r="HN7" s="298">
        <v>0</v>
      </c>
      <c r="HO7" s="298">
        <v>0</v>
      </c>
      <c r="HP7" s="298">
        <v>0</v>
      </c>
      <c r="HQ7" s="298">
        <v>-1</v>
      </c>
      <c r="HR7" s="298">
        <v>-2</v>
      </c>
      <c r="HS7" s="298">
        <v>-1</v>
      </c>
      <c r="HT7" s="298">
        <v>-1</v>
      </c>
      <c r="HU7" s="298">
        <v>-1</v>
      </c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300"/>
      <c r="IN7" s="299"/>
      <c r="IO7" s="298"/>
      <c r="IP7" s="298"/>
      <c r="IQ7" s="298"/>
      <c r="IR7" s="298"/>
      <c r="IS7" s="300"/>
      <c r="IT7" s="297"/>
      <c r="IU7" s="297"/>
      <c r="IV7" s="297"/>
    </row>
    <row r="8" spans="1:256" s="246" customFormat="1" ht="12.75" customHeight="1">
      <c r="A8" s="247" t="s">
        <v>82</v>
      </c>
      <c r="B8" s="220" t="s">
        <v>54</v>
      </c>
      <c r="C8" s="221">
        <f t="shared" si="16"/>
        <v>0</v>
      </c>
      <c r="D8" s="222">
        <f>COUNTIF(X8:AQ8,"T")</f>
        <v>0</v>
      </c>
      <c r="E8" s="223">
        <f t="shared" si="17"/>
        <v>0</v>
      </c>
      <c r="F8" s="222">
        <f t="shared" si="18"/>
        <v>0</v>
      </c>
      <c r="G8" s="222">
        <f t="shared" si="19"/>
        <v>0</v>
      </c>
      <c r="H8" s="223">
        <f t="shared" si="20"/>
        <v>0</v>
      </c>
      <c r="I8" s="224">
        <f t="shared" si="21"/>
        <v>0</v>
      </c>
      <c r="J8" s="225" t="e">
        <f t="shared" si="22"/>
        <v>#DIV/0!</v>
      </c>
      <c r="K8" s="225">
        <f>ABS(I8*100/I1)</f>
        <v>0</v>
      </c>
      <c r="L8" s="224">
        <f>K1</f>
        <v>38</v>
      </c>
      <c r="M8" s="224">
        <f>COUNTIF(X8:BM8,"C")+COUNTIF(X8:BM8,"T")</f>
        <v>7</v>
      </c>
      <c r="N8" s="224">
        <f t="shared" si="28"/>
        <v>0</v>
      </c>
      <c r="O8" s="224">
        <f t="shared" si="29"/>
        <v>0</v>
      </c>
      <c r="P8" s="224">
        <f t="shared" si="30"/>
        <v>0</v>
      </c>
      <c r="Q8" s="224">
        <f t="shared" si="31"/>
        <v>0</v>
      </c>
      <c r="R8" s="226">
        <f t="shared" si="23"/>
        <v>0</v>
      </c>
      <c r="S8" s="223">
        <f t="shared" si="24"/>
        <v>0</v>
      </c>
      <c r="T8" s="223">
        <f t="shared" si="25"/>
        <v>0</v>
      </c>
      <c r="U8" s="223">
        <f t="shared" si="26"/>
        <v>0</v>
      </c>
      <c r="V8" s="227">
        <f t="shared" si="32"/>
        <v>0</v>
      </c>
      <c r="W8" s="228"/>
      <c r="X8" s="229"/>
      <c r="Y8" s="229"/>
      <c r="Z8" s="229"/>
      <c r="AA8" s="229"/>
      <c r="AB8" s="229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 t="s">
        <v>146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 t="s">
        <v>146</v>
      </c>
      <c r="BE8" s="223" t="s">
        <v>146</v>
      </c>
      <c r="BF8" s="223" t="s">
        <v>146</v>
      </c>
      <c r="BG8" s="223" t="s">
        <v>146</v>
      </c>
      <c r="BH8" s="223" t="s">
        <v>146</v>
      </c>
      <c r="BI8" s="223" t="s">
        <v>146</v>
      </c>
      <c r="BJ8" s="223"/>
      <c r="BK8" s="223"/>
      <c r="BL8" s="223"/>
      <c r="BM8" s="227"/>
      <c r="BN8" s="223"/>
      <c r="BO8" s="223"/>
      <c r="BP8" s="126"/>
      <c r="BQ8" s="229"/>
      <c r="BR8" s="229"/>
      <c r="BS8" s="229"/>
      <c r="BT8" s="229"/>
      <c r="BU8" s="229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7"/>
      <c r="DG8" s="223"/>
      <c r="DH8" s="223"/>
      <c r="DI8" s="92"/>
      <c r="DJ8" s="229"/>
      <c r="DK8" s="229"/>
      <c r="DL8" s="229"/>
      <c r="DM8" s="229"/>
      <c r="DN8" s="229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7"/>
      <c r="EZ8" s="223"/>
      <c r="FA8" s="227"/>
      <c r="FB8" s="269">
        <f t="shared" si="27"/>
        <v>0</v>
      </c>
      <c r="FC8" s="271">
        <f t="shared" si="33"/>
        <v>0</v>
      </c>
      <c r="FD8" s="273">
        <f t="shared" si="34"/>
        <v>0</v>
      </c>
      <c r="FE8" s="229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3"/>
      <c r="GR8" s="223"/>
      <c r="GS8" s="227"/>
      <c r="GT8" s="223"/>
      <c r="GU8" s="223"/>
      <c r="GV8" s="223"/>
      <c r="GW8" s="223"/>
      <c r="GX8" s="223"/>
      <c r="GY8" s="231"/>
      <c r="GZ8" s="232"/>
      <c r="HA8" s="288">
        <f t="shared" si="35"/>
        <v>0</v>
      </c>
      <c r="HB8" s="299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300"/>
      <c r="IN8" s="299"/>
      <c r="IO8" s="298"/>
      <c r="IP8" s="298"/>
      <c r="IQ8" s="298"/>
      <c r="IR8" s="298"/>
      <c r="IS8" s="300"/>
      <c r="IT8" s="297"/>
      <c r="IU8" s="297"/>
      <c r="IV8" s="297"/>
    </row>
    <row r="9" spans="1:256" s="244" customFormat="1" ht="12.75" customHeight="1" hidden="1">
      <c r="A9" s="248"/>
      <c r="B9" s="220" t="s">
        <v>54</v>
      </c>
      <c r="C9" s="221">
        <f t="shared" si="16"/>
        <v>0</v>
      </c>
      <c r="D9" s="222">
        <f>COUNTIF(X9:AQ9,"T")</f>
        <v>0</v>
      </c>
      <c r="E9" s="223">
        <f t="shared" si="17"/>
        <v>0</v>
      </c>
      <c r="F9" s="222">
        <f t="shared" si="18"/>
        <v>0</v>
      </c>
      <c r="G9" s="222">
        <f t="shared" si="19"/>
        <v>0</v>
      </c>
      <c r="H9" s="223">
        <f t="shared" si="20"/>
        <v>0</v>
      </c>
      <c r="I9" s="224">
        <f t="shared" si="21"/>
        <v>0</v>
      </c>
      <c r="J9" s="225" t="e">
        <f t="shared" si="22"/>
        <v>#DIV/0!</v>
      </c>
      <c r="K9" s="225">
        <f>ABS(I9*100/I1)</f>
        <v>0</v>
      </c>
      <c r="L9" s="224">
        <f>K1</f>
        <v>38</v>
      </c>
      <c r="M9" s="224">
        <f>COUNTIF(X9:AQ9,"C")+COUNTIF(X9:AQ9,"T")</f>
        <v>0</v>
      </c>
      <c r="N9" s="224">
        <f t="shared" si="28"/>
        <v>0</v>
      </c>
      <c r="O9" s="224">
        <f t="shared" si="29"/>
        <v>0</v>
      </c>
      <c r="P9" s="224">
        <f t="shared" si="30"/>
        <v>0</v>
      </c>
      <c r="Q9" s="224">
        <f t="shared" si="31"/>
        <v>0</v>
      </c>
      <c r="R9" s="226">
        <f t="shared" si="23"/>
        <v>0</v>
      </c>
      <c r="S9" s="223">
        <f t="shared" si="24"/>
        <v>0</v>
      </c>
      <c r="T9" s="223">
        <f t="shared" si="25"/>
        <v>0</v>
      </c>
      <c r="U9" s="223">
        <f t="shared" si="26"/>
        <v>0</v>
      </c>
      <c r="V9" s="227">
        <f t="shared" si="32"/>
        <v>0</v>
      </c>
      <c r="W9" s="228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7"/>
      <c r="BN9" s="223"/>
      <c r="BO9" s="223"/>
      <c r="BP9" s="126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7"/>
      <c r="DG9" s="223"/>
      <c r="DH9" s="223"/>
      <c r="DI9" s="92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7"/>
      <c r="EZ9" s="223"/>
      <c r="FA9" s="227"/>
      <c r="FB9" s="269">
        <f t="shared" si="27"/>
        <v>0</v>
      </c>
      <c r="FC9" s="271">
        <f t="shared" si="33"/>
        <v>0</v>
      </c>
      <c r="FD9" s="273">
        <f t="shared" si="34"/>
        <v>0</v>
      </c>
      <c r="FE9" s="229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3"/>
      <c r="GR9" s="223"/>
      <c r="GS9" s="227"/>
      <c r="GT9" s="223"/>
      <c r="GU9" s="223"/>
      <c r="GV9" s="223"/>
      <c r="GW9" s="223"/>
      <c r="GX9" s="223"/>
      <c r="GY9" s="223"/>
      <c r="GZ9" s="236"/>
      <c r="HA9" s="288">
        <f t="shared" si="35"/>
        <v>0</v>
      </c>
      <c r="HB9" s="299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300"/>
      <c r="IN9" s="299"/>
      <c r="IO9" s="298"/>
      <c r="IP9" s="298"/>
      <c r="IQ9" s="298"/>
      <c r="IR9" s="298"/>
      <c r="IS9" s="300"/>
      <c r="IT9" s="297"/>
      <c r="IU9" s="297"/>
      <c r="IV9" s="297"/>
    </row>
    <row r="10" spans="1:256" s="246" customFormat="1" ht="12.75">
      <c r="A10" s="247" t="s">
        <v>83</v>
      </c>
      <c r="B10" s="220" t="s">
        <v>54</v>
      </c>
      <c r="C10" s="221">
        <f t="shared" si="16"/>
        <v>0</v>
      </c>
      <c r="D10" s="222">
        <f>COUNTIF(X10:BO10,"T")</f>
        <v>0</v>
      </c>
      <c r="E10" s="223">
        <f t="shared" si="17"/>
        <v>0</v>
      </c>
      <c r="F10" s="222">
        <f t="shared" si="18"/>
        <v>0</v>
      </c>
      <c r="G10" s="222">
        <f t="shared" si="19"/>
        <v>0</v>
      </c>
      <c r="H10" s="223">
        <f t="shared" si="20"/>
        <v>0</v>
      </c>
      <c r="I10" s="224">
        <f t="shared" si="21"/>
        <v>0</v>
      </c>
      <c r="J10" s="225" t="e">
        <f t="shared" si="22"/>
        <v>#DIV/0!</v>
      </c>
      <c r="K10" s="225">
        <f>ABS(I10*100/I1)</f>
        <v>0</v>
      </c>
      <c r="L10" s="224">
        <f>K1</f>
        <v>38</v>
      </c>
      <c r="M10" s="224">
        <f aca="true" t="shared" si="36" ref="M10:M19">COUNTIF(X10:BM10,"C")+COUNTIF(X10:BM10,"T")</f>
        <v>12</v>
      </c>
      <c r="N10" s="224">
        <f t="shared" si="28"/>
        <v>0</v>
      </c>
      <c r="O10" s="224">
        <f t="shared" si="29"/>
        <v>0</v>
      </c>
      <c r="P10" s="224">
        <f t="shared" si="30"/>
        <v>0</v>
      </c>
      <c r="Q10" s="224">
        <f t="shared" si="31"/>
        <v>0</v>
      </c>
      <c r="R10" s="226">
        <f t="shared" si="23"/>
        <v>0</v>
      </c>
      <c r="S10" s="223">
        <f t="shared" si="24"/>
        <v>0</v>
      </c>
      <c r="T10" s="223">
        <f t="shared" si="25"/>
        <v>0</v>
      </c>
      <c r="U10" s="223">
        <f t="shared" si="26"/>
        <v>0</v>
      </c>
      <c r="V10" s="227">
        <f t="shared" si="32"/>
        <v>0</v>
      </c>
      <c r="W10" s="228"/>
      <c r="X10" s="229"/>
      <c r="Y10" s="229"/>
      <c r="Z10" s="229"/>
      <c r="AA10" s="229"/>
      <c r="AB10" s="229"/>
      <c r="AC10" s="223"/>
      <c r="AD10" s="223" t="s">
        <v>146</v>
      </c>
      <c r="AE10" s="223" t="s">
        <v>146</v>
      </c>
      <c r="AF10" s="223"/>
      <c r="AG10" s="223"/>
      <c r="AH10" s="223"/>
      <c r="AI10" s="223"/>
      <c r="AJ10" s="223"/>
      <c r="AK10" s="223"/>
      <c r="AL10" s="223"/>
      <c r="AM10" s="223"/>
      <c r="AN10" s="229"/>
      <c r="AO10" s="223"/>
      <c r="AP10" s="223" t="s">
        <v>146</v>
      </c>
      <c r="AQ10" s="223" t="s">
        <v>146</v>
      </c>
      <c r="AR10" s="223"/>
      <c r="AS10" s="223"/>
      <c r="AT10" s="223"/>
      <c r="AU10" s="223"/>
      <c r="AV10" s="223" t="s">
        <v>146</v>
      </c>
      <c r="AW10" s="223" t="s">
        <v>146</v>
      </c>
      <c r="AX10" s="223" t="s">
        <v>146</v>
      </c>
      <c r="AY10" s="223" t="s">
        <v>146</v>
      </c>
      <c r="AZ10" s="223" t="s">
        <v>146</v>
      </c>
      <c r="BA10" s="223" t="s">
        <v>146</v>
      </c>
      <c r="BB10" s="223" t="s">
        <v>146</v>
      </c>
      <c r="BC10" s="223" t="s">
        <v>146</v>
      </c>
      <c r="BD10" s="229"/>
      <c r="BE10" s="223"/>
      <c r="BF10" s="223"/>
      <c r="BG10" s="223"/>
      <c r="BH10" s="223"/>
      <c r="BI10" s="223"/>
      <c r="BJ10" s="223"/>
      <c r="BK10" s="223"/>
      <c r="BL10" s="223"/>
      <c r="BM10" s="227"/>
      <c r="BN10" s="223"/>
      <c r="BO10" s="223"/>
      <c r="BP10" s="126"/>
      <c r="BQ10" s="229"/>
      <c r="BR10" s="229"/>
      <c r="BS10" s="229"/>
      <c r="BT10" s="229"/>
      <c r="BU10" s="229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9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9"/>
      <c r="CX10" s="223"/>
      <c r="CY10" s="223"/>
      <c r="CZ10" s="223"/>
      <c r="DA10" s="223"/>
      <c r="DB10" s="223"/>
      <c r="DC10" s="223"/>
      <c r="DD10" s="223"/>
      <c r="DE10" s="223"/>
      <c r="DF10" s="227"/>
      <c r="DG10" s="223"/>
      <c r="DH10" s="223"/>
      <c r="DI10" s="92"/>
      <c r="DJ10" s="229"/>
      <c r="DK10" s="229"/>
      <c r="DL10" s="229"/>
      <c r="DM10" s="229"/>
      <c r="DN10" s="229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7"/>
      <c r="EZ10" s="223"/>
      <c r="FA10" s="227"/>
      <c r="FB10" s="269">
        <f t="shared" si="27"/>
        <v>0</v>
      </c>
      <c r="FC10" s="271">
        <f t="shared" si="33"/>
        <v>0</v>
      </c>
      <c r="FD10" s="273">
        <f t="shared" si="34"/>
        <v>0</v>
      </c>
      <c r="FE10" s="249"/>
      <c r="FF10" s="223"/>
      <c r="FG10" s="223"/>
      <c r="FH10" s="223"/>
      <c r="FI10" s="229"/>
      <c r="FJ10" s="229"/>
      <c r="FK10" s="223"/>
      <c r="FL10" s="229"/>
      <c r="FM10" s="223"/>
      <c r="FN10" s="223"/>
      <c r="FO10" s="223"/>
      <c r="FP10" s="223"/>
      <c r="FQ10" s="229"/>
      <c r="FR10" s="223"/>
      <c r="FS10" s="223"/>
      <c r="FT10" s="223"/>
      <c r="FU10" s="223"/>
      <c r="FV10" s="229"/>
      <c r="FW10" s="229"/>
      <c r="FX10" s="223"/>
      <c r="FY10" s="229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9"/>
      <c r="GO10" s="223"/>
      <c r="GP10" s="229"/>
      <c r="GQ10" s="223"/>
      <c r="GR10" s="223"/>
      <c r="GS10" s="227"/>
      <c r="GT10" s="223"/>
      <c r="GU10" s="223"/>
      <c r="GV10" s="223"/>
      <c r="GW10" s="223"/>
      <c r="GX10" s="223"/>
      <c r="GY10" s="231"/>
      <c r="GZ10" s="232"/>
      <c r="HA10" s="288">
        <f t="shared" si="35"/>
        <v>0</v>
      </c>
      <c r="HB10" s="299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300"/>
      <c r="IN10" s="299"/>
      <c r="IO10" s="298"/>
      <c r="IP10" s="298"/>
      <c r="IQ10" s="298"/>
      <c r="IR10" s="298"/>
      <c r="IS10" s="300"/>
      <c r="IT10" s="297"/>
      <c r="IU10" s="297"/>
      <c r="IV10" s="297"/>
    </row>
    <row r="11" spans="1:256" s="118" customFormat="1" ht="12.75">
      <c r="A11" s="123" t="s">
        <v>84</v>
      </c>
      <c r="B11" s="73" t="s">
        <v>120</v>
      </c>
      <c r="C11" s="22">
        <f t="shared" si="16"/>
        <v>28</v>
      </c>
      <c r="D11" s="16">
        <f aca="true" t="shared" si="37" ref="D11:D24">COUNTIF(X11:BO11,"T")</f>
        <v>27</v>
      </c>
      <c r="E11" s="67">
        <f t="shared" si="17"/>
        <v>19</v>
      </c>
      <c r="F11" s="16">
        <f t="shared" si="18"/>
        <v>8</v>
      </c>
      <c r="G11" s="16">
        <f t="shared" si="19"/>
        <v>1</v>
      </c>
      <c r="H11" s="67">
        <f t="shared" si="20"/>
        <v>0</v>
      </c>
      <c r="I11" s="68">
        <f t="shared" si="21"/>
        <v>2176</v>
      </c>
      <c r="J11" s="69">
        <f t="shared" si="22"/>
        <v>77.71428571428571</v>
      </c>
      <c r="K11" s="69">
        <f>ABS(I11*100/I1)</f>
        <v>63.62573099415204</v>
      </c>
      <c r="L11" s="68">
        <f>K1</f>
        <v>38</v>
      </c>
      <c r="M11" s="68">
        <f t="shared" si="36"/>
        <v>28</v>
      </c>
      <c r="N11" s="68">
        <f t="shared" si="28"/>
        <v>0</v>
      </c>
      <c r="O11" s="68">
        <f t="shared" si="29"/>
        <v>0</v>
      </c>
      <c r="P11" s="68">
        <f t="shared" si="30"/>
        <v>0</v>
      </c>
      <c r="Q11" s="68">
        <f t="shared" si="31"/>
        <v>0</v>
      </c>
      <c r="R11" s="70">
        <f t="shared" si="23"/>
        <v>7</v>
      </c>
      <c r="S11" s="67">
        <f t="shared" si="24"/>
        <v>0</v>
      </c>
      <c r="T11" s="67">
        <f t="shared" si="25"/>
        <v>0</v>
      </c>
      <c r="U11" s="67">
        <f t="shared" si="26"/>
        <v>0</v>
      </c>
      <c r="V11" s="290">
        <f t="shared" si="32"/>
        <v>0</v>
      </c>
      <c r="W11" s="92"/>
      <c r="X11" s="67" t="s">
        <v>145</v>
      </c>
      <c r="Y11" s="67" t="s">
        <v>145</v>
      </c>
      <c r="Z11" s="67" t="s">
        <v>145</v>
      </c>
      <c r="AA11" s="67" t="s">
        <v>145</v>
      </c>
      <c r="AB11" s="67" t="s">
        <v>145</v>
      </c>
      <c r="AC11" s="67" t="s">
        <v>145</v>
      </c>
      <c r="AD11" s="67" t="s">
        <v>145</v>
      </c>
      <c r="AE11" s="67" t="s">
        <v>145</v>
      </c>
      <c r="AF11" s="67" t="s">
        <v>145</v>
      </c>
      <c r="AG11" s="93" t="s">
        <v>145</v>
      </c>
      <c r="AH11" s="67" t="s">
        <v>145</v>
      </c>
      <c r="AI11" s="67" t="s">
        <v>145</v>
      </c>
      <c r="AJ11" s="67" t="s">
        <v>145</v>
      </c>
      <c r="AK11" s="67" t="s">
        <v>145</v>
      </c>
      <c r="AL11" s="67" t="s">
        <v>145</v>
      </c>
      <c r="AM11" s="67"/>
      <c r="AN11" s="67" t="s">
        <v>145</v>
      </c>
      <c r="AO11" s="67" t="s">
        <v>145</v>
      </c>
      <c r="AP11" s="67" t="s">
        <v>145</v>
      </c>
      <c r="AQ11" s="67"/>
      <c r="AR11" s="67" t="s">
        <v>145</v>
      </c>
      <c r="AS11" s="67"/>
      <c r="AT11" s="67" t="s">
        <v>145</v>
      </c>
      <c r="AU11" s="67" t="s">
        <v>145</v>
      </c>
      <c r="AV11" s="67" t="s">
        <v>145</v>
      </c>
      <c r="AW11" s="67" t="s">
        <v>145</v>
      </c>
      <c r="AX11" s="67" t="s">
        <v>145</v>
      </c>
      <c r="AY11" s="67" t="s">
        <v>146</v>
      </c>
      <c r="AZ11" s="67" t="s">
        <v>145</v>
      </c>
      <c r="BA11" s="67" t="s">
        <v>145</v>
      </c>
      <c r="BB11" s="67" t="s">
        <v>145</v>
      </c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71"/>
      <c r="BN11" s="67"/>
      <c r="BO11" s="67"/>
      <c r="BP11" s="126"/>
      <c r="BQ11" s="67">
        <v>90</v>
      </c>
      <c r="BR11" s="67">
        <v>90</v>
      </c>
      <c r="BS11" s="67">
        <v>90</v>
      </c>
      <c r="BT11" s="67">
        <v>61</v>
      </c>
      <c r="BU11" s="67">
        <v>45</v>
      </c>
      <c r="BV11" s="67">
        <v>45</v>
      </c>
      <c r="BW11" s="67">
        <v>90</v>
      </c>
      <c r="BX11" s="67">
        <v>90</v>
      </c>
      <c r="BY11" s="67">
        <v>90</v>
      </c>
      <c r="BZ11" s="93">
        <v>90</v>
      </c>
      <c r="CA11" s="67">
        <v>90</v>
      </c>
      <c r="CB11" s="67">
        <v>90</v>
      </c>
      <c r="CC11" s="67">
        <v>90</v>
      </c>
      <c r="CD11" s="67">
        <v>90</v>
      </c>
      <c r="CE11" s="67">
        <v>53</v>
      </c>
      <c r="CF11" s="67"/>
      <c r="CG11" s="67">
        <v>90</v>
      </c>
      <c r="CH11" s="67">
        <v>90</v>
      </c>
      <c r="CI11" s="67">
        <v>90</v>
      </c>
      <c r="CJ11" s="67"/>
      <c r="CK11" s="67">
        <v>75</v>
      </c>
      <c r="CL11" s="67"/>
      <c r="CM11" s="67">
        <v>79</v>
      </c>
      <c r="CN11" s="67">
        <v>90</v>
      </c>
      <c r="CO11" s="67">
        <v>90</v>
      </c>
      <c r="CP11" s="67">
        <v>45</v>
      </c>
      <c r="CQ11" s="67">
        <v>45</v>
      </c>
      <c r="CR11" s="67">
        <v>18</v>
      </c>
      <c r="CS11" s="67">
        <v>90</v>
      </c>
      <c r="CT11" s="67">
        <v>90</v>
      </c>
      <c r="CU11" s="67">
        <v>90</v>
      </c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71"/>
      <c r="DG11" s="67"/>
      <c r="DH11" s="67"/>
      <c r="DI11" s="92"/>
      <c r="DJ11" s="67"/>
      <c r="DK11" s="67"/>
      <c r="DL11" s="67"/>
      <c r="DM11" s="67" t="s">
        <v>150</v>
      </c>
      <c r="DN11" s="67" t="s">
        <v>150</v>
      </c>
      <c r="DO11" s="67" t="s">
        <v>150</v>
      </c>
      <c r="DP11" s="67"/>
      <c r="DQ11" s="67"/>
      <c r="DR11" s="67"/>
      <c r="DS11" s="93"/>
      <c r="DT11" s="67"/>
      <c r="DU11" s="67"/>
      <c r="DV11" s="67"/>
      <c r="DW11" s="67"/>
      <c r="DX11" s="67" t="s">
        <v>150</v>
      </c>
      <c r="DY11" s="67"/>
      <c r="DZ11" s="67"/>
      <c r="EA11" s="67"/>
      <c r="EB11" s="67"/>
      <c r="EC11" s="67"/>
      <c r="ED11" s="67" t="s">
        <v>150</v>
      </c>
      <c r="EE11" s="67"/>
      <c r="EF11" s="67" t="s">
        <v>150</v>
      </c>
      <c r="EG11" s="67"/>
      <c r="EH11" s="67"/>
      <c r="EI11" s="67" t="s">
        <v>150</v>
      </c>
      <c r="EJ11" s="67" t="s">
        <v>150</v>
      </c>
      <c r="EK11" s="67" t="s">
        <v>151</v>
      </c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71"/>
      <c r="EZ11" s="67"/>
      <c r="FA11" s="71"/>
      <c r="FB11" s="165">
        <f t="shared" si="27"/>
        <v>7</v>
      </c>
      <c r="FC11" s="271">
        <f t="shared" si="33"/>
        <v>0</v>
      </c>
      <c r="FD11" s="273">
        <f t="shared" si="34"/>
        <v>0</v>
      </c>
      <c r="FE11" s="261">
        <v>1</v>
      </c>
      <c r="FF11" s="67"/>
      <c r="FG11" s="261">
        <v>1</v>
      </c>
      <c r="FH11" s="67"/>
      <c r="FI11" s="261">
        <v>1</v>
      </c>
      <c r="FJ11" s="67"/>
      <c r="FK11" s="67"/>
      <c r="FL11" s="67"/>
      <c r="FM11" s="67"/>
      <c r="FN11" s="67"/>
      <c r="FO11" s="261">
        <v>1</v>
      </c>
      <c r="FP11" s="67"/>
      <c r="FQ11" s="67"/>
      <c r="FR11" s="261">
        <v>1</v>
      </c>
      <c r="FS11" s="67"/>
      <c r="FT11" s="67"/>
      <c r="FU11" s="67"/>
      <c r="FV11" s="67"/>
      <c r="FW11" s="67"/>
      <c r="FX11" s="67"/>
      <c r="FY11" s="67"/>
      <c r="FZ11" s="67"/>
      <c r="GA11" s="67"/>
      <c r="GB11" s="261">
        <v>1</v>
      </c>
      <c r="GC11" s="67"/>
      <c r="GD11" s="67"/>
      <c r="GE11" s="67"/>
      <c r="GF11" s="67"/>
      <c r="GG11" s="67"/>
      <c r="GH11" s="261">
        <v>1</v>
      </c>
      <c r="GI11" s="67"/>
      <c r="GJ11" s="67"/>
      <c r="GK11" s="67"/>
      <c r="GL11" s="67"/>
      <c r="GM11" s="67"/>
      <c r="GN11" s="67"/>
      <c r="GO11" s="67"/>
      <c r="GP11" s="71"/>
      <c r="GQ11" s="67"/>
      <c r="GR11" s="67"/>
      <c r="GS11" s="71"/>
      <c r="GT11" s="67"/>
      <c r="GU11" s="67"/>
      <c r="GV11" s="67"/>
      <c r="GW11" s="67"/>
      <c r="GX11" s="67"/>
      <c r="GY11" s="67"/>
      <c r="GZ11" s="95"/>
      <c r="HA11" s="288">
        <f t="shared" si="35"/>
        <v>0</v>
      </c>
      <c r="HB11" s="301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3"/>
      <c r="IN11" s="301"/>
      <c r="IO11" s="302"/>
      <c r="IP11" s="302"/>
      <c r="IQ11" s="302"/>
      <c r="IR11" s="302"/>
      <c r="IS11" s="303"/>
      <c r="IT11" s="304"/>
      <c r="IU11" s="304"/>
      <c r="IV11" s="304"/>
    </row>
    <row r="12" spans="1:256" s="117" customFormat="1" ht="12.75">
      <c r="A12" s="138" t="s">
        <v>85</v>
      </c>
      <c r="B12" s="73" t="s">
        <v>119</v>
      </c>
      <c r="C12" s="22">
        <f t="shared" si="16"/>
        <v>16</v>
      </c>
      <c r="D12" s="16">
        <f t="shared" si="37"/>
        <v>15</v>
      </c>
      <c r="E12" s="67">
        <f t="shared" si="17"/>
        <v>10</v>
      </c>
      <c r="F12" s="16">
        <f t="shared" si="18"/>
        <v>5</v>
      </c>
      <c r="G12" s="16">
        <f t="shared" si="19"/>
        <v>1</v>
      </c>
      <c r="H12" s="67">
        <f t="shared" si="20"/>
        <v>0</v>
      </c>
      <c r="I12" s="275">
        <f t="shared" si="21"/>
        <v>1167</v>
      </c>
      <c r="J12" s="69">
        <f t="shared" si="22"/>
        <v>72.9375</v>
      </c>
      <c r="K12" s="69">
        <f>ABS(I12*100/I1)</f>
        <v>34.12280701754386</v>
      </c>
      <c r="L12" s="68">
        <f>K1</f>
        <v>38</v>
      </c>
      <c r="M12" s="68">
        <f t="shared" si="36"/>
        <v>22</v>
      </c>
      <c r="N12" s="68">
        <f t="shared" si="28"/>
        <v>0</v>
      </c>
      <c r="O12" s="68">
        <f t="shared" si="29"/>
        <v>0</v>
      </c>
      <c r="P12" s="68">
        <f t="shared" si="30"/>
        <v>0</v>
      </c>
      <c r="Q12" s="68">
        <f t="shared" si="31"/>
        <v>0</v>
      </c>
      <c r="R12" s="70">
        <f t="shared" si="23"/>
        <v>9</v>
      </c>
      <c r="S12" s="67">
        <f t="shared" si="24"/>
        <v>0</v>
      </c>
      <c r="T12" s="67">
        <f t="shared" si="25"/>
        <v>1</v>
      </c>
      <c r="U12" s="67">
        <f t="shared" si="26"/>
        <v>1</v>
      </c>
      <c r="V12" s="290">
        <f t="shared" si="32"/>
        <v>0</v>
      </c>
      <c r="W12" s="92"/>
      <c r="X12" s="93" t="s">
        <v>145</v>
      </c>
      <c r="Y12" s="93" t="s">
        <v>145</v>
      </c>
      <c r="Z12" s="93" t="s">
        <v>145</v>
      </c>
      <c r="AA12" s="93" t="s">
        <v>145</v>
      </c>
      <c r="AB12" s="93"/>
      <c r="AC12" s="67"/>
      <c r="AD12" s="67" t="s">
        <v>145</v>
      </c>
      <c r="AE12" s="67" t="s">
        <v>145</v>
      </c>
      <c r="AF12" s="67"/>
      <c r="AG12" s="67" t="s">
        <v>146</v>
      </c>
      <c r="AH12" s="67"/>
      <c r="AI12" s="67"/>
      <c r="AJ12" s="67"/>
      <c r="AK12" s="67"/>
      <c r="AL12" s="67"/>
      <c r="AM12" s="67"/>
      <c r="AN12" s="67" t="s">
        <v>146</v>
      </c>
      <c r="AO12" s="67" t="s">
        <v>145</v>
      </c>
      <c r="AP12" s="93" t="s">
        <v>145</v>
      </c>
      <c r="AQ12" s="67" t="s">
        <v>145</v>
      </c>
      <c r="AR12" s="93"/>
      <c r="AS12" s="67" t="s">
        <v>145</v>
      </c>
      <c r="AT12" s="67" t="s">
        <v>145</v>
      </c>
      <c r="AU12" s="67" t="s">
        <v>145</v>
      </c>
      <c r="AV12" s="67" t="s">
        <v>146</v>
      </c>
      <c r="AW12" s="67" t="s">
        <v>146</v>
      </c>
      <c r="AX12" s="67" t="s">
        <v>146</v>
      </c>
      <c r="AY12" s="67" t="s">
        <v>145</v>
      </c>
      <c r="AZ12" s="67" t="s">
        <v>145</v>
      </c>
      <c r="BA12" s="67" t="s">
        <v>145</v>
      </c>
      <c r="BB12" s="67"/>
      <c r="BC12" s="67" t="s">
        <v>146</v>
      </c>
      <c r="BD12" s="67" t="s">
        <v>146</v>
      </c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126"/>
      <c r="BQ12" s="93">
        <v>90</v>
      </c>
      <c r="BR12" s="93">
        <v>77</v>
      </c>
      <c r="BS12" s="93">
        <v>90</v>
      </c>
      <c r="BT12" s="93">
        <v>90</v>
      </c>
      <c r="BU12" s="93"/>
      <c r="BV12" s="67"/>
      <c r="BW12" s="67">
        <v>90</v>
      </c>
      <c r="BX12" s="67">
        <v>90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>
        <v>45</v>
      </c>
      <c r="CI12" s="93">
        <v>90</v>
      </c>
      <c r="CJ12" s="67">
        <v>45</v>
      </c>
      <c r="CK12" s="93"/>
      <c r="CL12" s="67">
        <v>35</v>
      </c>
      <c r="CM12" s="67">
        <v>90</v>
      </c>
      <c r="CN12" s="67">
        <v>90</v>
      </c>
      <c r="CO12" s="67"/>
      <c r="CP12" s="67"/>
      <c r="CQ12" s="67"/>
      <c r="CR12" s="67">
        <v>90</v>
      </c>
      <c r="CS12" s="67">
        <v>45</v>
      </c>
      <c r="CT12" s="67">
        <v>90</v>
      </c>
      <c r="CU12" s="67"/>
      <c r="CV12" s="67"/>
      <c r="CW12" s="268">
        <v>20</v>
      </c>
      <c r="CX12" s="67"/>
      <c r="CY12" s="67"/>
      <c r="CZ12" s="67"/>
      <c r="DA12" s="67"/>
      <c r="DB12" s="67"/>
      <c r="DC12" s="67"/>
      <c r="DD12" s="67"/>
      <c r="DE12" s="67"/>
      <c r="DF12" s="71"/>
      <c r="DG12" s="67"/>
      <c r="DH12" s="67"/>
      <c r="DI12" s="92"/>
      <c r="DJ12" s="93"/>
      <c r="DK12" s="93" t="s">
        <v>150</v>
      </c>
      <c r="DL12" s="93"/>
      <c r="DM12" s="93"/>
      <c r="DN12" s="93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 t="s">
        <v>150</v>
      </c>
      <c r="EB12" s="93"/>
      <c r="EC12" s="67" t="s">
        <v>150</v>
      </c>
      <c r="ED12" s="93"/>
      <c r="EE12" s="67" t="s">
        <v>150</v>
      </c>
      <c r="EF12" s="67"/>
      <c r="EG12" s="67"/>
      <c r="EH12" s="67"/>
      <c r="EI12" s="67"/>
      <c r="EJ12" s="67"/>
      <c r="EK12" s="67"/>
      <c r="EL12" s="67" t="s">
        <v>150</v>
      </c>
      <c r="EM12" s="67"/>
      <c r="EN12" s="67"/>
      <c r="EO12" s="67"/>
      <c r="EP12" s="67" t="s">
        <v>151</v>
      </c>
      <c r="EQ12" s="67"/>
      <c r="ER12" s="67"/>
      <c r="ES12" s="67"/>
      <c r="ET12" s="67"/>
      <c r="EU12" s="67"/>
      <c r="EV12" s="67"/>
      <c r="EW12" s="67"/>
      <c r="EX12" s="67"/>
      <c r="EY12" s="71"/>
      <c r="EZ12" s="67"/>
      <c r="FA12" s="71"/>
      <c r="FB12" s="165">
        <f t="shared" si="27"/>
        <v>8</v>
      </c>
      <c r="FC12" s="271">
        <f t="shared" si="33"/>
        <v>0</v>
      </c>
      <c r="FD12" s="273">
        <f t="shared" si="34"/>
        <v>1</v>
      </c>
      <c r="FE12" s="93"/>
      <c r="FF12" s="67"/>
      <c r="FG12" s="67"/>
      <c r="FH12" s="261">
        <v>1</v>
      </c>
      <c r="FI12" s="67"/>
      <c r="FJ12" s="67"/>
      <c r="FK12" s="261">
        <v>1</v>
      </c>
      <c r="FL12" s="261">
        <v>1</v>
      </c>
      <c r="FM12" s="67"/>
      <c r="FN12" s="67"/>
      <c r="FO12" s="67"/>
      <c r="FP12" s="67"/>
      <c r="FQ12" s="67"/>
      <c r="FR12" s="67"/>
      <c r="FS12" s="67"/>
      <c r="FT12" s="67"/>
      <c r="FU12" s="67"/>
      <c r="FV12" s="261">
        <v>1</v>
      </c>
      <c r="FW12" s="67"/>
      <c r="FX12" s="261">
        <v>1</v>
      </c>
      <c r="FY12" s="67"/>
      <c r="FZ12" s="261">
        <v>1</v>
      </c>
      <c r="GA12" s="67"/>
      <c r="GB12" s="261">
        <v>1</v>
      </c>
      <c r="GC12" s="67"/>
      <c r="GD12" s="67"/>
      <c r="GE12" s="67"/>
      <c r="GF12" s="261">
        <v>1</v>
      </c>
      <c r="GG12" s="67"/>
      <c r="GH12" s="67"/>
      <c r="GI12" s="67"/>
      <c r="GJ12" s="67"/>
      <c r="GK12" s="262" t="s">
        <v>153</v>
      </c>
      <c r="GL12" s="263" t="s">
        <v>154</v>
      </c>
      <c r="GM12" s="67"/>
      <c r="GN12" s="67"/>
      <c r="GO12" s="67"/>
      <c r="GP12" s="71"/>
      <c r="GQ12" s="67"/>
      <c r="GR12" s="67"/>
      <c r="GS12" s="71"/>
      <c r="GT12" s="67"/>
      <c r="GU12" s="67"/>
      <c r="GV12" s="67"/>
      <c r="GW12" s="67"/>
      <c r="GX12" s="67"/>
      <c r="GY12" s="148"/>
      <c r="GZ12" s="149"/>
      <c r="HA12" s="288">
        <f t="shared" si="35"/>
        <v>0</v>
      </c>
      <c r="HB12" s="301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3"/>
      <c r="IN12" s="301"/>
      <c r="IO12" s="302"/>
      <c r="IP12" s="302"/>
      <c r="IQ12" s="302"/>
      <c r="IR12" s="302"/>
      <c r="IS12" s="303"/>
      <c r="IT12" s="304"/>
      <c r="IU12" s="304"/>
      <c r="IV12" s="304"/>
    </row>
    <row r="13" spans="1:256" s="118" customFormat="1" ht="12.75">
      <c r="A13" s="138" t="s">
        <v>86</v>
      </c>
      <c r="B13" s="73" t="s">
        <v>118</v>
      </c>
      <c r="C13" s="22">
        <f t="shared" si="16"/>
        <v>34</v>
      </c>
      <c r="D13" s="16">
        <f t="shared" si="37"/>
        <v>33</v>
      </c>
      <c r="E13" s="67">
        <f t="shared" si="17"/>
        <v>28</v>
      </c>
      <c r="F13" s="16">
        <f t="shared" si="18"/>
        <v>3</v>
      </c>
      <c r="G13" s="16">
        <f t="shared" si="19"/>
        <v>1</v>
      </c>
      <c r="H13" s="67">
        <f t="shared" si="20"/>
        <v>0</v>
      </c>
      <c r="I13" s="68">
        <f t="shared" si="21"/>
        <v>2903</v>
      </c>
      <c r="J13" s="69">
        <f t="shared" si="22"/>
        <v>85.38235294117646</v>
      </c>
      <c r="K13" s="69">
        <f>ABS(I13*100/I1)</f>
        <v>84.88304093567251</v>
      </c>
      <c r="L13" s="68">
        <f>K1</f>
        <v>38</v>
      </c>
      <c r="M13" s="68">
        <f t="shared" si="36"/>
        <v>34</v>
      </c>
      <c r="N13" s="68">
        <f t="shared" si="28"/>
        <v>0</v>
      </c>
      <c r="O13" s="68">
        <f t="shared" si="29"/>
        <v>0</v>
      </c>
      <c r="P13" s="68">
        <f t="shared" si="30"/>
        <v>0</v>
      </c>
      <c r="Q13" s="68">
        <f t="shared" si="31"/>
        <v>0</v>
      </c>
      <c r="R13" s="70">
        <f t="shared" si="23"/>
        <v>9</v>
      </c>
      <c r="S13" s="67">
        <f t="shared" si="24"/>
        <v>3</v>
      </c>
      <c r="T13" s="67">
        <f t="shared" si="25"/>
        <v>0</v>
      </c>
      <c r="U13" s="67">
        <f t="shared" si="26"/>
        <v>3</v>
      </c>
      <c r="V13" s="290">
        <f t="shared" si="32"/>
        <v>3</v>
      </c>
      <c r="W13" s="92"/>
      <c r="X13" s="93" t="s">
        <v>145</v>
      </c>
      <c r="Y13" s="93" t="s">
        <v>145</v>
      </c>
      <c r="Z13" s="93" t="s">
        <v>145</v>
      </c>
      <c r="AA13" s="93" t="s">
        <v>145</v>
      </c>
      <c r="AB13" s="93" t="s">
        <v>145</v>
      </c>
      <c r="AC13" s="67" t="s">
        <v>145</v>
      </c>
      <c r="AD13" s="67" t="s">
        <v>145</v>
      </c>
      <c r="AE13" s="67" t="s">
        <v>145</v>
      </c>
      <c r="AF13" s="67" t="s">
        <v>145</v>
      </c>
      <c r="AG13" s="67" t="s">
        <v>145</v>
      </c>
      <c r="AH13" s="67" t="s">
        <v>145</v>
      </c>
      <c r="AI13" s="67" t="s">
        <v>145</v>
      </c>
      <c r="AJ13" s="67"/>
      <c r="AK13" s="67" t="s">
        <v>146</v>
      </c>
      <c r="AL13" s="67" t="s">
        <v>145</v>
      </c>
      <c r="AM13" s="67" t="s">
        <v>145</v>
      </c>
      <c r="AN13" s="67" t="s">
        <v>145</v>
      </c>
      <c r="AO13" s="67" t="s">
        <v>145</v>
      </c>
      <c r="AP13" s="93" t="s">
        <v>145</v>
      </c>
      <c r="AQ13" s="67" t="s">
        <v>145</v>
      </c>
      <c r="AR13" s="93" t="s">
        <v>145</v>
      </c>
      <c r="AS13" s="67" t="s">
        <v>145</v>
      </c>
      <c r="AT13" s="67"/>
      <c r="AU13" s="67" t="s">
        <v>145</v>
      </c>
      <c r="AV13" s="67" t="s">
        <v>145</v>
      </c>
      <c r="AW13" s="67" t="s">
        <v>145</v>
      </c>
      <c r="AX13" s="67" t="s">
        <v>145</v>
      </c>
      <c r="AY13" s="67" t="s">
        <v>145</v>
      </c>
      <c r="AZ13" s="67"/>
      <c r="BA13" s="67" t="s">
        <v>145</v>
      </c>
      <c r="BB13" s="67" t="s">
        <v>145</v>
      </c>
      <c r="BC13" s="67"/>
      <c r="BD13" s="67" t="s">
        <v>145</v>
      </c>
      <c r="BE13" s="67" t="s">
        <v>145</v>
      </c>
      <c r="BF13" s="67" t="s">
        <v>145</v>
      </c>
      <c r="BG13" s="67" t="s">
        <v>145</v>
      </c>
      <c r="BH13" s="67" t="s">
        <v>145</v>
      </c>
      <c r="BI13" s="67" t="s">
        <v>145</v>
      </c>
      <c r="BJ13" s="67"/>
      <c r="BK13" s="67"/>
      <c r="BL13" s="67"/>
      <c r="BM13" s="67"/>
      <c r="BN13" s="67"/>
      <c r="BO13" s="67"/>
      <c r="BP13" s="126"/>
      <c r="BQ13" s="93">
        <v>90</v>
      </c>
      <c r="BR13" s="93">
        <v>90</v>
      </c>
      <c r="BS13" s="93">
        <v>90</v>
      </c>
      <c r="BT13" s="93">
        <v>90</v>
      </c>
      <c r="BU13" s="93">
        <v>90</v>
      </c>
      <c r="BV13" s="67">
        <v>90</v>
      </c>
      <c r="BW13" s="67">
        <v>90</v>
      </c>
      <c r="BX13" s="67">
        <v>90</v>
      </c>
      <c r="BY13" s="67">
        <v>90</v>
      </c>
      <c r="BZ13" s="67">
        <v>90</v>
      </c>
      <c r="CA13" s="67">
        <v>90</v>
      </c>
      <c r="CB13" s="67">
        <v>90</v>
      </c>
      <c r="CC13" s="67"/>
      <c r="CD13" s="67">
        <v>45</v>
      </c>
      <c r="CE13" s="67">
        <v>90</v>
      </c>
      <c r="CF13" s="67">
        <v>90</v>
      </c>
      <c r="CG13" s="67">
        <v>90</v>
      </c>
      <c r="CH13" s="67">
        <v>90</v>
      </c>
      <c r="CI13" s="93">
        <v>90</v>
      </c>
      <c r="CJ13" s="67">
        <v>90</v>
      </c>
      <c r="CK13" s="93">
        <v>90</v>
      </c>
      <c r="CL13" s="268">
        <v>76</v>
      </c>
      <c r="CM13" s="67"/>
      <c r="CN13" s="67">
        <v>79</v>
      </c>
      <c r="CO13" s="67">
        <v>90</v>
      </c>
      <c r="CP13" s="67">
        <v>90</v>
      </c>
      <c r="CQ13" s="67">
        <v>74</v>
      </c>
      <c r="CR13" s="268">
        <v>64</v>
      </c>
      <c r="CS13" s="67"/>
      <c r="CT13" s="67">
        <v>90</v>
      </c>
      <c r="CU13" s="67">
        <v>90</v>
      </c>
      <c r="CV13" s="67"/>
      <c r="CW13" s="67">
        <v>90</v>
      </c>
      <c r="CX13" s="67">
        <v>45</v>
      </c>
      <c r="CY13" s="67">
        <v>90</v>
      </c>
      <c r="CZ13" s="67">
        <v>90</v>
      </c>
      <c r="DA13" s="67">
        <v>90</v>
      </c>
      <c r="DB13" s="67">
        <v>90</v>
      </c>
      <c r="DC13" s="67"/>
      <c r="DD13" s="67"/>
      <c r="DE13" s="67"/>
      <c r="DF13" s="71"/>
      <c r="DG13" s="67"/>
      <c r="DH13" s="67"/>
      <c r="DI13" s="92"/>
      <c r="DJ13" s="93"/>
      <c r="DK13" s="93"/>
      <c r="DL13" s="93"/>
      <c r="DM13" s="93"/>
      <c r="DN13" s="93"/>
      <c r="DO13" s="67"/>
      <c r="DP13" s="67"/>
      <c r="DQ13" s="67"/>
      <c r="DR13" s="67"/>
      <c r="DS13" s="67"/>
      <c r="DT13" s="67"/>
      <c r="DU13" s="67"/>
      <c r="DV13" s="67"/>
      <c r="DW13" s="67" t="s">
        <v>151</v>
      </c>
      <c r="DX13" s="67"/>
      <c r="DY13" s="67"/>
      <c r="DZ13" s="67"/>
      <c r="EA13" s="67"/>
      <c r="EB13" s="67"/>
      <c r="EC13" s="67"/>
      <c r="ED13" s="67"/>
      <c r="EE13" s="67"/>
      <c r="EF13" s="67"/>
      <c r="EG13" s="67" t="s">
        <v>150</v>
      </c>
      <c r="EH13" s="67"/>
      <c r="EI13" s="67"/>
      <c r="EJ13" s="67" t="s">
        <v>150</v>
      </c>
      <c r="EK13" s="67"/>
      <c r="EL13" s="67"/>
      <c r="EM13" s="67"/>
      <c r="EN13" s="67"/>
      <c r="EO13" s="67"/>
      <c r="EP13" s="67"/>
      <c r="EQ13" s="67" t="s">
        <v>150</v>
      </c>
      <c r="ER13" s="67"/>
      <c r="ES13" s="67"/>
      <c r="ET13" s="67"/>
      <c r="EU13" s="67"/>
      <c r="EV13" s="67"/>
      <c r="EW13" s="67"/>
      <c r="EX13" s="67"/>
      <c r="EY13" s="71"/>
      <c r="EZ13" s="67"/>
      <c r="FA13" s="71"/>
      <c r="FB13" s="165">
        <f t="shared" si="27"/>
        <v>9</v>
      </c>
      <c r="FC13" s="271">
        <f t="shared" si="33"/>
        <v>2</v>
      </c>
      <c r="FD13" s="273">
        <f t="shared" si="34"/>
        <v>0</v>
      </c>
      <c r="FE13" s="261">
        <v>1</v>
      </c>
      <c r="FF13" s="261">
        <v>1</v>
      </c>
      <c r="FG13" s="67"/>
      <c r="FH13" s="67"/>
      <c r="FI13" s="93"/>
      <c r="FJ13" s="93"/>
      <c r="FK13" s="261">
        <v>1</v>
      </c>
      <c r="FL13" s="261">
        <v>1</v>
      </c>
      <c r="FM13" s="67"/>
      <c r="FN13" s="67"/>
      <c r="FO13" s="67"/>
      <c r="FP13" s="261">
        <v>1</v>
      </c>
      <c r="FQ13" s="67"/>
      <c r="FR13" s="67"/>
      <c r="FS13" s="67"/>
      <c r="FT13" s="67"/>
      <c r="FU13" s="67"/>
      <c r="FV13" s="67"/>
      <c r="FW13" s="67"/>
      <c r="FX13" s="93"/>
      <c r="FY13" s="261">
        <v>1</v>
      </c>
      <c r="FZ13" s="262">
        <v>2</v>
      </c>
      <c r="GA13" s="263" t="s">
        <v>154</v>
      </c>
      <c r="GB13" s="261">
        <v>1</v>
      </c>
      <c r="GC13" s="261">
        <v>1</v>
      </c>
      <c r="GD13" s="67"/>
      <c r="GE13" s="93"/>
      <c r="GF13" s="262">
        <v>2</v>
      </c>
      <c r="GG13" s="263" t="s">
        <v>154</v>
      </c>
      <c r="GH13" s="67"/>
      <c r="GI13" s="261">
        <v>1</v>
      </c>
      <c r="GJ13" s="93"/>
      <c r="GK13" s="67"/>
      <c r="GL13" s="67"/>
      <c r="GM13" s="93"/>
      <c r="GN13" s="67"/>
      <c r="GO13" s="67"/>
      <c r="GP13" s="71"/>
      <c r="GQ13" s="67"/>
      <c r="GR13" s="67"/>
      <c r="GS13" s="71"/>
      <c r="GT13" s="67"/>
      <c r="GU13" s="67"/>
      <c r="GV13" s="67"/>
      <c r="GW13" s="67"/>
      <c r="GX13" s="67"/>
      <c r="GY13" s="67"/>
      <c r="GZ13" s="95"/>
      <c r="HA13" s="288">
        <f t="shared" si="35"/>
        <v>3</v>
      </c>
      <c r="HB13" s="301">
        <v>1</v>
      </c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>
        <v>1</v>
      </c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>
        <v>1</v>
      </c>
      <c r="ID13" s="302"/>
      <c r="IE13" s="302"/>
      <c r="IF13" s="302"/>
      <c r="IG13" s="302"/>
      <c r="IH13" s="302"/>
      <c r="II13" s="302"/>
      <c r="IJ13" s="302"/>
      <c r="IK13" s="302"/>
      <c r="IL13" s="302"/>
      <c r="IM13" s="303"/>
      <c r="IN13" s="301"/>
      <c r="IO13" s="302"/>
      <c r="IP13" s="302"/>
      <c r="IQ13" s="302"/>
      <c r="IR13" s="302"/>
      <c r="IS13" s="303"/>
      <c r="IT13" s="304"/>
      <c r="IU13" s="304"/>
      <c r="IV13" s="304"/>
    </row>
    <row r="14" spans="1:256" s="117" customFormat="1" ht="12.75" customHeight="1">
      <c r="A14" s="138" t="s">
        <v>87</v>
      </c>
      <c r="B14" s="73" t="s">
        <v>118</v>
      </c>
      <c r="C14" s="22">
        <f t="shared" si="16"/>
        <v>32</v>
      </c>
      <c r="D14" s="16">
        <f t="shared" si="37"/>
        <v>28</v>
      </c>
      <c r="E14" s="67">
        <f t="shared" si="17"/>
        <v>23</v>
      </c>
      <c r="F14" s="16">
        <f t="shared" si="18"/>
        <v>5</v>
      </c>
      <c r="G14" s="16">
        <f t="shared" si="19"/>
        <v>4</v>
      </c>
      <c r="H14" s="67">
        <f t="shared" si="20"/>
        <v>0</v>
      </c>
      <c r="I14" s="68">
        <f t="shared" si="21"/>
        <v>2458</v>
      </c>
      <c r="J14" s="69">
        <f t="shared" si="22"/>
        <v>76.8125</v>
      </c>
      <c r="K14" s="69">
        <f>ABS(I14*100/I1)</f>
        <v>71.87134502923976</v>
      </c>
      <c r="L14" s="68">
        <f>K1</f>
        <v>38</v>
      </c>
      <c r="M14" s="68">
        <f t="shared" si="36"/>
        <v>34</v>
      </c>
      <c r="N14" s="68">
        <f t="shared" si="28"/>
        <v>0</v>
      </c>
      <c r="O14" s="68">
        <f t="shared" si="29"/>
        <v>0</v>
      </c>
      <c r="P14" s="68">
        <f t="shared" si="30"/>
        <v>0</v>
      </c>
      <c r="Q14" s="68">
        <f t="shared" si="31"/>
        <v>0</v>
      </c>
      <c r="R14" s="70">
        <f t="shared" si="23"/>
        <v>8</v>
      </c>
      <c r="S14" s="67">
        <f t="shared" si="24"/>
        <v>0</v>
      </c>
      <c r="T14" s="67">
        <f t="shared" si="25"/>
        <v>0</v>
      </c>
      <c r="U14" s="67">
        <f t="shared" si="26"/>
        <v>0</v>
      </c>
      <c r="V14" s="290">
        <f t="shared" si="32"/>
        <v>0</v>
      </c>
      <c r="W14" s="92"/>
      <c r="X14" s="93" t="s">
        <v>145</v>
      </c>
      <c r="Y14" s="93" t="s">
        <v>145</v>
      </c>
      <c r="Z14" s="93" t="s">
        <v>146</v>
      </c>
      <c r="AA14" s="93" t="s">
        <v>145</v>
      </c>
      <c r="AB14" s="93" t="s">
        <v>145</v>
      </c>
      <c r="AC14" s="67" t="s">
        <v>146</v>
      </c>
      <c r="AD14" s="67" t="s">
        <v>145</v>
      </c>
      <c r="AE14" s="67"/>
      <c r="AF14" s="67" t="s">
        <v>145</v>
      </c>
      <c r="AG14" s="67" t="s">
        <v>145</v>
      </c>
      <c r="AH14" s="67" t="s">
        <v>146</v>
      </c>
      <c r="AI14" s="67" t="s">
        <v>145</v>
      </c>
      <c r="AJ14" s="67" t="s">
        <v>145</v>
      </c>
      <c r="AK14" s="67" t="s">
        <v>145</v>
      </c>
      <c r="AL14" s="67" t="s">
        <v>145</v>
      </c>
      <c r="AM14" s="67" t="s">
        <v>145</v>
      </c>
      <c r="AN14" s="67" t="s">
        <v>145</v>
      </c>
      <c r="AO14" s="67" t="s">
        <v>145</v>
      </c>
      <c r="AP14" s="67" t="s">
        <v>145</v>
      </c>
      <c r="AQ14" s="67" t="s">
        <v>145</v>
      </c>
      <c r="AR14" s="67" t="s">
        <v>145</v>
      </c>
      <c r="AS14" s="67"/>
      <c r="AT14" s="67" t="s">
        <v>145</v>
      </c>
      <c r="AU14" s="67" t="s">
        <v>145</v>
      </c>
      <c r="AV14" s="67" t="s">
        <v>145</v>
      </c>
      <c r="AW14" s="67" t="s">
        <v>145</v>
      </c>
      <c r="AX14" s="67" t="s">
        <v>145</v>
      </c>
      <c r="AY14" s="67"/>
      <c r="AZ14" s="67" t="s">
        <v>145</v>
      </c>
      <c r="BA14" s="67" t="s">
        <v>145</v>
      </c>
      <c r="BB14" s="67" t="s">
        <v>146</v>
      </c>
      <c r="BC14" s="67" t="s">
        <v>145</v>
      </c>
      <c r="BD14" s="67" t="s">
        <v>146</v>
      </c>
      <c r="BE14" s="67"/>
      <c r="BF14" s="67" t="s">
        <v>146</v>
      </c>
      <c r="BG14" s="67" t="s">
        <v>145</v>
      </c>
      <c r="BH14" s="67" t="s">
        <v>145</v>
      </c>
      <c r="BI14" s="67" t="s">
        <v>145</v>
      </c>
      <c r="BJ14" s="67"/>
      <c r="BK14" s="67"/>
      <c r="BL14" s="67"/>
      <c r="BM14" s="67"/>
      <c r="BN14" s="67"/>
      <c r="BO14" s="67"/>
      <c r="BP14" s="126"/>
      <c r="BQ14" s="93">
        <v>90</v>
      </c>
      <c r="BR14" s="93">
        <v>90</v>
      </c>
      <c r="BS14" s="93">
        <v>45</v>
      </c>
      <c r="BT14" s="93">
        <v>90</v>
      </c>
      <c r="BU14" s="93">
        <v>45</v>
      </c>
      <c r="BV14" s="67"/>
      <c r="BW14" s="67">
        <v>90</v>
      </c>
      <c r="BX14" s="67"/>
      <c r="BY14" s="67">
        <v>45</v>
      </c>
      <c r="BZ14" s="67">
        <v>45</v>
      </c>
      <c r="CA14" s="67">
        <v>5</v>
      </c>
      <c r="CB14" s="67">
        <v>90</v>
      </c>
      <c r="CC14" s="67">
        <v>90</v>
      </c>
      <c r="CD14" s="67">
        <v>90</v>
      </c>
      <c r="CE14" s="67">
        <v>90</v>
      </c>
      <c r="CF14" s="67">
        <v>90</v>
      </c>
      <c r="CG14" s="67">
        <v>90</v>
      </c>
      <c r="CH14" s="67">
        <v>90</v>
      </c>
      <c r="CI14" s="67">
        <v>90</v>
      </c>
      <c r="CJ14" s="67">
        <v>90</v>
      </c>
      <c r="CK14" s="67">
        <v>90</v>
      </c>
      <c r="CL14" s="67"/>
      <c r="CM14" s="67">
        <v>90</v>
      </c>
      <c r="CN14" s="67">
        <v>90</v>
      </c>
      <c r="CO14" s="67">
        <v>90</v>
      </c>
      <c r="CP14" s="67">
        <v>90</v>
      </c>
      <c r="CQ14" s="67">
        <v>90</v>
      </c>
      <c r="CR14" s="67"/>
      <c r="CS14" s="67">
        <v>90</v>
      </c>
      <c r="CT14" s="67">
        <v>45</v>
      </c>
      <c r="CU14" s="67">
        <v>33</v>
      </c>
      <c r="CV14" s="67">
        <v>80</v>
      </c>
      <c r="CW14" s="67">
        <v>45</v>
      </c>
      <c r="CX14" s="67"/>
      <c r="CY14" s="67"/>
      <c r="CZ14" s="67">
        <v>90</v>
      </c>
      <c r="DA14" s="67">
        <v>90</v>
      </c>
      <c r="DB14" s="67">
        <v>90</v>
      </c>
      <c r="DC14" s="67"/>
      <c r="DD14" s="67"/>
      <c r="DE14" s="67"/>
      <c r="DF14" s="71"/>
      <c r="DG14" s="67"/>
      <c r="DH14" s="67"/>
      <c r="DI14" s="92"/>
      <c r="DJ14" s="93"/>
      <c r="DK14" s="93"/>
      <c r="DL14" s="93" t="s">
        <v>151</v>
      </c>
      <c r="DM14" s="93"/>
      <c r="DN14" s="93" t="s">
        <v>150</v>
      </c>
      <c r="DO14" s="67"/>
      <c r="DP14" s="67"/>
      <c r="DQ14" s="67"/>
      <c r="DR14" s="67" t="s">
        <v>150</v>
      </c>
      <c r="DS14" s="67" t="s">
        <v>150</v>
      </c>
      <c r="DT14" s="67" t="s">
        <v>151</v>
      </c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 t="s">
        <v>150</v>
      </c>
      <c r="EN14" s="67" t="s">
        <v>151</v>
      </c>
      <c r="EO14" s="67" t="s">
        <v>150</v>
      </c>
      <c r="EP14" s="67" t="s">
        <v>151</v>
      </c>
      <c r="EQ14" s="67"/>
      <c r="ER14" s="67"/>
      <c r="ES14" s="67"/>
      <c r="ET14" s="67"/>
      <c r="EU14" s="67"/>
      <c r="EV14" s="67"/>
      <c r="EW14" s="67"/>
      <c r="EX14" s="67"/>
      <c r="EY14" s="71"/>
      <c r="EZ14" s="67"/>
      <c r="FA14" s="71"/>
      <c r="FB14" s="165">
        <f t="shared" si="27"/>
        <v>8</v>
      </c>
      <c r="FC14" s="271">
        <f t="shared" si="33"/>
        <v>0</v>
      </c>
      <c r="FD14" s="273">
        <f t="shared" si="34"/>
        <v>0</v>
      </c>
      <c r="FE14" s="261">
        <v>1</v>
      </c>
      <c r="FF14" s="67"/>
      <c r="FG14" s="67"/>
      <c r="FH14" s="261">
        <v>1</v>
      </c>
      <c r="FI14" s="261">
        <v>1</v>
      </c>
      <c r="FJ14" s="93"/>
      <c r="FK14" s="93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261">
        <v>1</v>
      </c>
      <c r="FZ14" s="67"/>
      <c r="GA14" s="93"/>
      <c r="GB14" s="67"/>
      <c r="GC14" s="261">
        <v>1</v>
      </c>
      <c r="GD14" s="67"/>
      <c r="GE14" s="261">
        <v>1</v>
      </c>
      <c r="GF14" s="67"/>
      <c r="GG14" s="67"/>
      <c r="GH14" s="67"/>
      <c r="GI14" s="67"/>
      <c r="GJ14" s="261">
        <v>1</v>
      </c>
      <c r="GK14" s="261">
        <v>1</v>
      </c>
      <c r="GL14" s="67"/>
      <c r="GM14" s="67"/>
      <c r="GN14" s="67"/>
      <c r="GO14" s="67"/>
      <c r="GP14" s="71"/>
      <c r="GQ14" s="67"/>
      <c r="GR14" s="67"/>
      <c r="GS14" s="71"/>
      <c r="GT14" s="67"/>
      <c r="GU14" s="67"/>
      <c r="GV14" s="67"/>
      <c r="GW14" s="67"/>
      <c r="GX14" s="67"/>
      <c r="GY14" s="148"/>
      <c r="GZ14" s="149"/>
      <c r="HA14" s="288">
        <f t="shared" si="35"/>
        <v>0</v>
      </c>
      <c r="HB14" s="301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3"/>
      <c r="IN14" s="301"/>
      <c r="IO14" s="302"/>
      <c r="IP14" s="302"/>
      <c r="IQ14" s="302"/>
      <c r="IR14" s="302"/>
      <c r="IS14" s="303"/>
      <c r="IT14" s="304"/>
      <c r="IU14" s="304"/>
      <c r="IV14" s="304"/>
    </row>
    <row r="15" spans="1:256" s="118" customFormat="1" ht="12.75">
      <c r="A15" s="138" t="s">
        <v>88</v>
      </c>
      <c r="B15" s="73" t="s">
        <v>118</v>
      </c>
      <c r="C15" s="22">
        <f t="shared" si="16"/>
        <v>27</v>
      </c>
      <c r="D15" s="16">
        <f t="shared" si="37"/>
        <v>24</v>
      </c>
      <c r="E15" s="67">
        <f t="shared" si="17"/>
        <v>21</v>
      </c>
      <c r="F15" s="16">
        <f t="shared" si="18"/>
        <v>3</v>
      </c>
      <c r="G15" s="310">
        <f t="shared" si="19"/>
        <v>3</v>
      </c>
      <c r="H15" s="67">
        <f t="shared" si="20"/>
        <v>0</v>
      </c>
      <c r="I15" s="68">
        <f t="shared" si="21"/>
        <v>2092</v>
      </c>
      <c r="J15" s="69">
        <f t="shared" si="22"/>
        <v>77.48148148148148</v>
      </c>
      <c r="K15" s="69">
        <f>ABS(I15*100/I1)</f>
        <v>61.16959064327485</v>
      </c>
      <c r="L15" s="68">
        <f>K1</f>
        <v>38</v>
      </c>
      <c r="M15" s="68">
        <f t="shared" si="36"/>
        <v>34</v>
      </c>
      <c r="N15" s="68">
        <f t="shared" si="28"/>
        <v>0</v>
      </c>
      <c r="O15" s="68">
        <f t="shared" si="29"/>
        <v>0</v>
      </c>
      <c r="P15" s="68">
        <f t="shared" si="30"/>
        <v>0</v>
      </c>
      <c r="Q15" s="68">
        <f t="shared" si="31"/>
        <v>0</v>
      </c>
      <c r="R15" s="70">
        <f t="shared" si="23"/>
        <v>3</v>
      </c>
      <c r="S15" s="67">
        <f t="shared" si="24"/>
        <v>0</v>
      </c>
      <c r="T15" s="67">
        <f t="shared" si="25"/>
        <v>0</v>
      </c>
      <c r="U15" s="67">
        <f t="shared" si="26"/>
        <v>0</v>
      </c>
      <c r="V15" s="290">
        <f t="shared" si="32"/>
        <v>0</v>
      </c>
      <c r="W15" s="92"/>
      <c r="X15" s="93" t="s">
        <v>145</v>
      </c>
      <c r="Y15" s="93" t="s">
        <v>146</v>
      </c>
      <c r="Z15" s="93" t="s">
        <v>146</v>
      </c>
      <c r="AA15" s="93" t="s">
        <v>145</v>
      </c>
      <c r="AB15" s="93" t="s">
        <v>146</v>
      </c>
      <c r="AC15" s="67" t="s">
        <v>145</v>
      </c>
      <c r="AD15" s="67" t="s">
        <v>146</v>
      </c>
      <c r="AE15" s="67" t="s">
        <v>145</v>
      </c>
      <c r="AF15" s="67" t="s">
        <v>146</v>
      </c>
      <c r="AG15" s="67" t="s">
        <v>145</v>
      </c>
      <c r="AH15" s="93" t="s">
        <v>145</v>
      </c>
      <c r="AI15" s="67" t="s">
        <v>146</v>
      </c>
      <c r="AJ15" s="67" t="s">
        <v>146</v>
      </c>
      <c r="AK15" s="67"/>
      <c r="AL15" s="67" t="s">
        <v>145</v>
      </c>
      <c r="AM15" s="67" t="s">
        <v>145</v>
      </c>
      <c r="AN15" s="67" t="s">
        <v>145</v>
      </c>
      <c r="AO15" s="67"/>
      <c r="AP15" s="93"/>
      <c r="AQ15" s="67" t="s">
        <v>146</v>
      </c>
      <c r="AR15" s="67" t="s">
        <v>146</v>
      </c>
      <c r="AS15" s="67" t="s">
        <v>145</v>
      </c>
      <c r="AT15" s="67" t="s">
        <v>145</v>
      </c>
      <c r="AU15" s="67" t="s">
        <v>145</v>
      </c>
      <c r="AV15" s="67" t="s">
        <v>145</v>
      </c>
      <c r="AW15" s="67" t="s">
        <v>145</v>
      </c>
      <c r="AX15" s="67" t="s">
        <v>145</v>
      </c>
      <c r="AY15" s="67" t="s">
        <v>145</v>
      </c>
      <c r="AZ15" s="67" t="s">
        <v>145</v>
      </c>
      <c r="BA15" s="67"/>
      <c r="BB15" s="67" t="s">
        <v>145</v>
      </c>
      <c r="BC15" s="67" t="s">
        <v>145</v>
      </c>
      <c r="BD15" s="67" t="s">
        <v>145</v>
      </c>
      <c r="BE15" s="67" t="s">
        <v>146</v>
      </c>
      <c r="BF15" s="67" t="s">
        <v>145</v>
      </c>
      <c r="BG15" s="67" t="s">
        <v>145</v>
      </c>
      <c r="BH15" s="67" t="s">
        <v>145</v>
      </c>
      <c r="BI15" s="67" t="s">
        <v>145</v>
      </c>
      <c r="BJ15" s="67"/>
      <c r="BK15" s="178"/>
      <c r="BL15" s="67"/>
      <c r="BM15" s="71"/>
      <c r="BN15" s="71"/>
      <c r="BO15" s="71"/>
      <c r="BP15" s="126"/>
      <c r="BQ15" s="93">
        <v>90</v>
      </c>
      <c r="BR15" s="93"/>
      <c r="BS15" s="93"/>
      <c r="BT15" s="93">
        <v>45</v>
      </c>
      <c r="BU15" s="93"/>
      <c r="BV15" s="67">
        <v>90</v>
      </c>
      <c r="BW15" s="67">
        <v>15</v>
      </c>
      <c r="BX15" s="67">
        <v>90</v>
      </c>
      <c r="BY15" s="67">
        <v>7</v>
      </c>
      <c r="BZ15" s="67">
        <v>90</v>
      </c>
      <c r="CA15" s="93">
        <v>90</v>
      </c>
      <c r="CB15" s="67"/>
      <c r="CC15" s="67"/>
      <c r="CD15" s="67"/>
      <c r="CE15" s="67">
        <v>90</v>
      </c>
      <c r="CF15" s="67">
        <v>90</v>
      </c>
      <c r="CG15" s="67">
        <v>90</v>
      </c>
      <c r="CH15" s="67"/>
      <c r="CI15" s="93"/>
      <c r="CJ15" s="67">
        <v>45</v>
      </c>
      <c r="CK15" s="67"/>
      <c r="CL15" s="67">
        <v>90</v>
      </c>
      <c r="CM15" s="67">
        <v>45</v>
      </c>
      <c r="CN15" s="67">
        <v>90</v>
      </c>
      <c r="CO15" s="67">
        <v>90</v>
      </c>
      <c r="CP15" s="67">
        <v>90</v>
      </c>
      <c r="CQ15" s="67">
        <v>90</v>
      </c>
      <c r="CR15" s="67">
        <v>45</v>
      </c>
      <c r="CS15" s="67">
        <v>90</v>
      </c>
      <c r="CT15" s="67"/>
      <c r="CU15" s="67">
        <v>90</v>
      </c>
      <c r="CV15" s="67">
        <v>90</v>
      </c>
      <c r="CW15" s="67">
        <v>90</v>
      </c>
      <c r="CX15" s="67"/>
      <c r="CY15" s="67">
        <v>90</v>
      </c>
      <c r="CZ15" s="67">
        <v>90</v>
      </c>
      <c r="DA15" s="67">
        <v>90</v>
      </c>
      <c r="DB15" s="67">
        <v>90</v>
      </c>
      <c r="DC15" s="180"/>
      <c r="DD15" s="93"/>
      <c r="DE15" s="67"/>
      <c r="DF15" s="71"/>
      <c r="DG15" s="71"/>
      <c r="DH15" s="71"/>
      <c r="DI15" s="92"/>
      <c r="DJ15" s="93"/>
      <c r="DK15" s="93"/>
      <c r="DL15" s="93"/>
      <c r="DM15" s="93" t="s">
        <v>150</v>
      </c>
      <c r="DN15" s="93"/>
      <c r="DO15" s="67"/>
      <c r="DP15" s="67" t="s">
        <v>151</v>
      </c>
      <c r="DQ15" s="67"/>
      <c r="DR15" s="67" t="s">
        <v>151</v>
      </c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 t="s">
        <v>151</v>
      </c>
      <c r="ED15" s="67"/>
      <c r="EE15" s="67"/>
      <c r="EF15" s="67" t="s">
        <v>150</v>
      </c>
      <c r="EG15" s="67"/>
      <c r="EH15" s="67"/>
      <c r="EI15" s="67"/>
      <c r="EJ15" s="67"/>
      <c r="EK15" s="67" t="s">
        <v>150</v>
      </c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71"/>
      <c r="EZ15" s="67"/>
      <c r="FA15" s="71"/>
      <c r="FB15" s="165">
        <f t="shared" si="27"/>
        <v>3</v>
      </c>
      <c r="FC15" s="271">
        <f t="shared" si="33"/>
        <v>0</v>
      </c>
      <c r="FD15" s="273">
        <f t="shared" si="34"/>
        <v>0</v>
      </c>
      <c r="FE15" s="261">
        <v>1</v>
      </c>
      <c r="FF15" s="67"/>
      <c r="FG15" s="67"/>
      <c r="FH15" s="67"/>
      <c r="FI15" s="67"/>
      <c r="FJ15" s="67"/>
      <c r="FK15" s="67"/>
      <c r="FL15" s="93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261">
        <v>1</v>
      </c>
      <c r="GG15" s="67"/>
      <c r="GH15" s="67"/>
      <c r="GI15" s="261">
        <v>1</v>
      </c>
      <c r="GJ15" s="67"/>
      <c r="GK15" s="67"/>
      <c r="GL15" s="67"/>
      <c r="GM15" s="67"/>
      <c r="GN15" s="67"/>
      <c r="GO15" s="93"/>
      <c r="GP15" s="71"/>
      <c r="GQ15" s="67"/>
      <c r="GR15" s="67"/>
      <c r="GS15" s="67"/>
      <c r="GT15" s="67"/>
      <c r="GU15" s="67"/>
      <c r="GV15" s="67"/>
      <c r="GW15" s="67"/>
      <c r="GX15" s="67"/>
      <c r="GY15" s="67"/>
      <c r="GZ15" s="95"/>
      <c r="HA15" s="288">
        <f t="shared" si="35"/>
        <v>0</v>
      </c>
      <c r="HB15" s="301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3"/>
      <c r="IN15" s="301"/>
      <c r="IO15" s="302"/>
      <c r="IP15" s="302"/>
      <c r="IQ15" s="302"/>
      <c r="IR15" s="302"/>
      <c r="IS15" s="303"/>
      <c r="IT15" s="304"/>
      <c r="IU15" s="304"/>
      <c r="IV15" s="304"/>
    </row>
    <row r="16" spans="1:256" s="117" customFormat="1" ht="12.75">
      <c r="A16" s="123" t="s">
        <v>89</v>
      </c>
      <c r="B16" s="73" t="s">
        <v>118</v>
      </c>
      <c r="C16" s="22">
        <f t="shared" si="16"/>
        <v>27</v>
      </c>
      <c r="D16" s="16">
        <f t="shared" si="37"/>
        <v>22</v>
      </c>
      <c r="E16" s="67">
        <f t="shared" si="17"/>
        <v>21</v>
      </c>
      <c r="F16" s="16">
        <f t="shared" si="18"/>
        <v>0</v>
      </c>
      <c r="G16" s="16">
        <f t="shared" si="19"/>
        <v>5</v>
      </c>
      <c r="H16" s="67">
        <f t="shared" si="20"/>
        <v>0</v>
      </c>
      <c r="I16" s="68">
        <f t="shared" si="21"/>
        <v>2033</v>
      </c>
      <c r="J16" s="69">
        <f t="shared" si="22"/>
        <v>75.29629629629629</v>
      </c>
      <c r="K16" s="69">
        <f>ABS(I16*100/I1)</f>
        <v>59.44444444444444</v>
      </c>
      <c r="L16" s="68">
        <f>K1</f>
        <v>38</v>
      </c>
      <c r="M16" s="68">
        <f t="shared" si="36"/>
        <v>32</v>
      </c>
      <c r="N16" s="68">
        <f t="shared" si="28"/>
        <v>0</v>
      </c>
      <c r="O16" s="68">
        <f t="shared" si="29"/>
        <v>0</v>
      </c>
      <c r="P16" s="68">
        <f t="shared" si="30"/>
        <v>0</v>
      </c>
      <c r="Q16" s="68">
        <f t="shared" si="31"/>
        <v>0</v>
      </c>
      <c r="R16" s="70">
        <f t="shared" si="23"/>
        <v>6</v>
      </c>
      <c r="S16" s="67">
        <f t="shared" si="24"/>
        <v>0</v>
      </c>
      <c r="T16" s="67">
        <f t="shared" si="25"/>
        <v>1</v>
      </c>
      <c r="U16" s="67">
        <f t="shared" si="26"/>
        <v>1</v>
      </c>
      <c r="V16" s="290">
        <f t="shared" si="32"/>
        <v>1</v>
      </c>
      <c r="W16" s="92"/>
      <c r="X16" s="67"/>
      <c r="Y16" s="67"/>
      <c r="Z16" s="67" t="s">
        <v>145</v>
      </c>
      <c r="AA16" s="67" t="s">
        <v>146</v>
      </c>
      <c r="AB16" s="67" t="s">
        <v>145</v>
      </c>
      <c r="AC16" s="67" t="s">
        <v>145</v>
      </c>
      <c r="AD16" s="67" t="s">
        <v>145</v>
      </c>
      <c r="AE16" s="67" t="s">
        <v>145</v>
      </c>
      <c r="AF16" s="67" t="s">
        <v>145</v>
      </c>
      <c r="AG16" s="67" t="s">
        <v>145</v>
      </c>
      <c r="AH16" s="67" t="s">
        <v>145</v>
      </c>
      <c r="AI16" s="67" t="s">
        <v>145</v>
      </c>
      <c r="AJ16" s="67" t="s">
        <v>145</v>
      </c>
      <c r="AK16" s="67" t="s">
        <v>145</v>
      </c>
      <c r="AL16" s="67" t="s">
        <v>146</v>
      </c>
      <c r="AM16" s="67"/>
      <c r="AN16" s="67" t="s">
        <v>146</v>
      </c>
      <c r="AO16" s="67"/>
      <c r="AP16" s="93" t="s">
        <v>146</v>
      </c>
      <c r="AQ16" s="93" t="s">
        <v>146</v>
      </c>
      <c r="AR16" s="93" t="s">
        <v>145</v>
      </c>
      <c r="AS16" s="67" t="s">
        <v>145</v>
      </c>
      <c r="AT16" s="67" t="s">
        <v>145</v>
      </c>
      <c r="AU16" s="67" t="s">
        <v>146</v>
      </c>
      <c r="AV16" s="67" t="s">
        <v>146</v>
      </c>
      <c r="AW16" s="67"/>
      <c r="AX16" s="67" t="s">
        <v>146</v>
      </c>
      <c r="AY16" s="67" t="s">
        <v>145</v>
      </c>
      <c r="AZ16" s="67" t="s">
        <v>145</v>
      </c>
      <c r="BA16" s="67" t="s">
        <v>145</v>
      </c>
      <c r="BB16" s="67" t="s">
        <v>145</v>
      </c>
      <c r="BC16" s="67" t="s">
        <v>145</v>
      </c>
      <c r="BD16" s="67" t="s">
        <v>145</v>
      </c>
      <c r="BE16" s="67" t="s">
        <v>145</v>
      </c>
      <c r="BF16" s="67" t="s">
        <v>145</v>
      </c>
      <c r="BG16" s="67" t="s">
        <v>146</v>
      </c>
      <c r="BH16" s="67" t="s">
        <v>146</v>
      </c>
      <c r="BI16" s="67"/>
      <c r="BJ16" s="67"/>
      <c r="BK16" s="178"/>
      <c r="BL16" s="67"/>
      <c r="BM16" s="71"/>
      <c r="BN16" s="71"/>
      <c r="BO16" s="71"/>
      <c r="BP16" s="126"/>
      <c r="BQ16" s="67"/>
      <c r="BR16" s="67"/>
      <c r="BS16" s="67">
        <v>90</v>
      </c>
      <c r="BT16" s="67"/>
      <c r="BU16" s="67">
        <v>90</v>
      </c>
      <c r="BV16" s="67">
        <v>90</v>
      </c>
      <c r="BW16" s="67">
        <v>90</v>
      </c>
      <c r="BX16" s="67">
        <v>90</v>
      </c>
      <c r="BY16" s="67">
        <v>90</v>
      </c>
      <c r="BZ16" s="67">
        <v>90</v>
      </c>
      <c r="CA16" s="67">
        <v>90</v>
      </c>
      <c r="CB16" s="67">
        <v>90</v>
      </c>
      <c r="CC16" s="67">
        <v>90</v>
      </c>
      <c r="CD16" s="313">
        <v>63</v>
      </c>
      <c r="CE16" s="67">
        <v>5</v>
      </c>
      <c r="CF16" s="67"/>
      <c r="CG16" s="67">
        <v>10</v>
      </c>
      <c r="CH16" s="67"/>
      <c r="CI16" s="93"/>
      <c r="CJ16" s="93">
        <v>37</v>
      </c>
      <c r="CK16" s="93">
        <v>90</v>
      </c>
      <c r="CL16" s="67">
        <v>90</v>
      </c>
      <c r="CM16" s="67">
        <v>90</v>
      </c>
      <c r="CN16" s="67"/>
      <c r="CO16" s="67"/>
      <c r="CP16" s="67"/>
      <c r="CQ16" s="67">
        <v>16</v>
      </c>
      <c r="CR16" s="67">
        <v>90</v>
      </c>
      <c r="CS16" s="67">
        <v>90</v>
      </c>
      <c r="CT16" s="67">
        <v>90</v>
      </c>
      <c r="CU16" s="67">
        <v>90</v>
      </c>
      <c r="CV16" s="67">
        <v>90</v>
      </c>
      <c r="CW16" s="67">
        <v>90</v>
      </c>
      <c r="CX16" s="67">
        <v>90</v>
      </c>
      <c r="CY16" s="67">
        <v>90</v>
      </c>
      <c r="CZ16" s="67"/>
      <c r="DA16" s="67">
        <v>12</v>
      </c>
      <c r="DB16" s="67"/>
      <c r="DC16" s="67"/>
      <c r="DD16" s="93"/>
      <c r="DE16" s="67"/>
      <c r="DF16" s="71"/>
      <c r="DG16" s="71"/>
      <c r="DH16" s="71"/>
      <c r="DI16" s="92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 t="s">
        <v>151</v>
      </c>
      <c r="DY16" s="67"/>
      <c r="DZ16" s="67" t="s">
        <v>151</v>
      </c>
      <c r="EA16" s="67"/>
      <c r="EB16" s="93"/>
      <c r="EC16" s="93" t="s">
        <v>151</v>
      </c>
      <c r="ED16" s="93"/>
      <c r="EE16" s="67"/>
      <c r="EF16" s="67"/>
      <c r="EG16" s="67"/>
      <c r="EH16" s="67"/>
      <c r="EI16" s="67"/>
      <c r="EJ16" s="67" t="s">
        <v>151</v>
      </c>
      <c r="EK16" s="67"/>
      <c r="EL16" s="67"/>
      <c r="EM16" s="67"/>
      <c r="EN16" s="67"/>
      <c r="EO16" s="67"/>
      <c r="EP16" s="67"/>
      <c r="EQ16" s="67"/>
      <c r="ER16" s="67"/>
      <c r="ES16" s="67"/>
      <c r="ET16" s="67" t="s">
        <v>151</v>
      </c>
      <c r="EU16" s="67"/>
      <c r="EV16" s="67"/>
      <c r="EW16" s="67"/>
      <c r="EX16" s="67"/>
      <c r="EY16" s="71"/>
      <c r="EZ16" s="67"/>
      <c r="FA16" s="71"/>
      <c r="FB16" s="165">
        <f t="shared" si="27"/>
        <v>5</v>
      </c>
      <c r="FC16" s="271">
        <f t="shared" si="33"/>
        <v>0</v>
      </c>
      <c r="FD16" s="273">
        <f t="shared" si="34"/>
        <v>1</v>
      </c>
      <c r="FE16" s="93"/>
      <c r="FF16" s="67"/>
      <c r="FG16" s="261">
        <v>1</v>
      </c>
      <c r="FH16" s="67"/>
      <c r="FI16" s="93"/>
      <c r="FJ16" s="67"/>
      <c r="FK16" s="67"/>
      <c r="FL16" s="67"/>
      <c r="FM16" s="67"/>
      <c r="FN16" s="67"/>
      <c r="FO16" s="67"/>
      <c r="FP16" s="261">
        <v>1</v>
      </c>
      <c r="FQ16" s="67"/>
      <c r="FR16" s="262" t="s">
        <v>153</v>
      </c>
      <c r="FS16" s="261">
        <v>1</v>
      </c>
      <c r="FT16" s="67"/>
      <c r="FU16" s="67"/>
      <c r="FV16" s="67"/>
      <c r="FW16" s="67"/>
      <c r="FX16" s="71"/>
      <c r="FY16" s="71"/>
      <c r="FZ16" s="67"/>
      <c r="GA16" s="67"/>
      <c r="GB16" s="67"/>
      <c r="GC16" s="67"/>
      <c r="GD16" s="67"/>
      <c r="GE16" s="67"/>
      <c r="GF16" s="67"/>
      <c r="GG16" s="261">
        <v>1</v>
      </c>
      <c r="GH16" s="93"/>
      <c r="GI16" s="67"/>
      <c r="GJ16" s="67"/>
      <c r="GK16" s="67"/>
      <c r="GL16" s="67"/>
      <c r="GM16" s="67"/>
      <c r="GN16" s="67"/>
      <c r="GO16" s="261">
        <v>1</v>
      </c>
      <c r="GP16" s="67"/>
      <c r="GQ16" s="67"/>
      <c r="GR16" s="67"/>
      <c r="GS16" s="71"/>
      <c r="GT16" s="67"/>
      <c r="GU16" s="67"/>
      <c r="GV16" s="67"/>
      <c r="GW16" s="67"/>
      <c r="GX16" s="67"/>
      <c r="GY16" s="148"/>
      <c r="GZ16" s="149"/>
      <c r="HA16" s="288">
        <f t="shared" si="35"/>
        <v>1</v>
      </c>
      <c r="HB16" s="301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>
        <v>1</v>
      </c>
      <c r="IM16" s="303"/>
      <c r="IN16" s="301"/>
      <c r="IO16" s="302"/>
      <c r="IP16" s="302"/>
      <c r="IQ16" s="302"/>
      <c r="IR16" s="302"/>
      <c r="IS16" s="303"/>
      <c r="IT16" s="304"/>
      <c r="IU16" s="304"/>
      <c r="IV16" s="304"/>
    </row>
    <row r="17" spans="1:256" s="233" customFormat="1" ht="12.75" customHeight="1">
      <c r="A17" s="219" t="s">
        <v>90</v>
      </c>
      <c r="B17" s="220" t="s">
        <v>115</v>
      </c>
      <c r="C17" s="308">
        <f t="shared" si="16"/>
        <v>23</v>
      </c>
      <c r="D17" s="222">
        <f t="shared" si="37"/>
        <v>7</v>
      </c>
      <c r="E17" s="223">
        <f t="shared" si="17"/>
        <v>3</v>
      </c>
      <c r="F17" s="222">
        <f t="shared" si="18"/>
        <v>4</v>
      </c>
      <c r="G17" s="222">
        <f t="shared" si="19"/>
        <v>15</v>
      </c>
      <c r="H17" s="223">
        <f t="shared" si="20"/>
        <v>0</v>
      </c>
      <c r="I17" s="224">
        <f t="shared" si="21"/>
        <v>930</v>
      </c>
      <c r="J17" s="225">
        <f t="shared" si="22"/>
        <v>40.43478260869565</v>
      </c>
      <c r="K17" s="225">
        <f>ABS(I17*100/I1)</f>
        <v>27.19298245614035</v>
      </c>
      <c r="L17" s="224">
        <f>K1</f>
        <v>38</v>
      </c>
      <c r="M17" s="224">
        <f t="shared" si="36"/>
        <v>27</v>
      </c>
      <c r="N17" s="224">
        <f t="shared" si="28"/>
        <v>0</v>
      </c>
      <c r="O17" s="224">
        <f t="shared" si="29"/>
        <v>0</v>
      </c>
      <c r="P17" s="224">
        <f t="shared" si="30"/>
        <v>0</v>
      </c>
      <c r="Q17" s="224">
        <f t="shared" si="31"/>
        <v>0</v>
      </c>
      <c r="R17" s="226">
        <f t="shared" si="23"/>
        <v>3</v>
      </c>
      <c r="S17" s="223">
        <f t="shared" si="24"/>
        <v>0</v>
      </c>
      <c r="T17" s="223">
        <f t="shared" si="25"/>
        <v>0</v>
      </c>
      <c r="U17" s="223">
        <f t="shared" si="26"/>
        <v>0</v>
      </c>
      <c r="V17" s="290">
        <f t="shared" si="32"/>
        <v>2</v>
      </c>
      <c r="W17" s="92"/>
      <c r="X17" s="223" t="s">
        <v>146</v>
      </c>
      <c r="Y17" s="223" t="s">
        <v>146</v>
      </c>
      <c r="Z17" s="223"/>
      <c r="AA17" s="223" t="s">
        <v>146</v>
      </c>
      <c r="AB17" s="223" t="s">
        <v>145</v>
      </c>
      <c r="AC17" s="223" t="s">
        <v>145</v>
      </c>
      <c r="AD17" s="223" t="s">
        <v>145</v>
      </c>
      <c r="AE17" s="223" t="s">
        <v>145</v>
      </c>
      <c r="AF17" s="223" t="s">
        <v>146</v>
      </c>
      <c r="AG17" s="223"/>
      <c r="AH17" s="223" t="s">
        <v>145</v>
      </c>
      <c r="AI17" s="223" t="s">
        <v>145</v>
      </c>
      <c r="AJ17" s="223"/>
      <c r="AK17" s="229" t="s">
        <v>146</v>
      </c>
      <c r="AL17" s="223"/>
      <c r="AM17" s="223" t="s">
        <v>146</v>
      </c>
      <c r="AN17" s="223" t="s">
        <v>146</v>
      </c>
      <c r="AO17" s="223" t="s">
        <v>146</v>
      </c>
      <c r="AP17" s="223" t="s">
        <v>146</v>
      </c>
      <c r="AQ17" s="223" t="s">
        <v>145</v>
      </c>
      <c r="AR17" s="223" t="s">
        <v>146</v>
      </c>
      <c r="AS17" s="223" t="s">
        <v>146</v>
      </c>
      <c r="AT17" s="223" t="s">
        <v>146</v>
      </c>
      <c r="AU17" s="223" t="s">
        <v>146</v>
      </c>
      <c r="AV17" s="223" t="s">
        <v>146</v>
      </c>
      <c r="AW17" s="223"/>
      <c r="AX17" s="223"/>
      <c r="AY17" s="223" t="s">
        <v>146</v>
      </c>
      <c r="AZ17" s="223" t="s">
        <v>146</v>
      </c>
      <c r="BA17" s="223"/>
      <c r="BB17" s="223"/>
      <c r="BC17" s="223" t="s">
        <v>146</v>
      </c>
      <c r="BD17" s="223"/>
      <c r="BE17" s="223"/>
      <c r="BF17" s="223" t="s">
        <v>146</v>
      </c>
      <c r="BG17" s="223" t="s">
        <v>146</v>
      </c>
      <c r="BH17" s="223" t="s">
        <v>146</v>
      </c>
      <c r="BI17" s="223"/>
      <c r="BJ17" s="223"/>
      <c r="BK17" s="223"/>
      <c r="BL17" s="229"/>
      <c r="BM17" s="227"/>
      <c r="BN17" s="227"/>
      <c r="BO17" s="227"/>
      <c r="BP17" s="92"/>
      <c r="BQ17" s="223">
        <v>13</v>
      </c>
      <c r="BR17" s="223">
        <v>13</v>
      </c>
      <c r="BS17" s="223"/>
      <c r="BT17" s="223">
        <v>45</v>
      </c>
      <c r="BU17" s="223">
        <v>90</v>
      </c>
      <c r="BV17" s="223">
        <v>64</v>
      </c>
      <c r="BW17" s="223">
        <v>90</v>
      </c>
      <c r="BX17" s="223">
        <v>59</v>
      </c>
      <c r="BY17" s="223">
        <v>45</v>
      </c>
      <c r="BZ17" s="223"/>
      <c r="CA17" s="223">
        <v>90</v>
      </c>
      <c r="CB17" s="223">
        <v>80</v>
      </c>
      <c r="CC17" s="223"/>
      <c r="CD17" s="229"/>
      <c r="CE17" s="223"/>
      <c r="CF17" s="223">
        <v>45</v>
      </c>
      <c r="CG17" s="223">
        <v>10</v>
      </c>
      <c r="CH17" s="223">
        <v>2</v>
      </c>
      <c r="CI17" s="223">
        <v>25</v>
      </c>
      <c r="CJ17" s="223">
        <v>45</v>
      </c>
      <c r="CK17" s="223">
        <v>15</v>
      </c>
      <c r="CL17" s="223">
        <v>29</v>
      </c>
      <c r="CM17" s="223">
        <v>11</v>
      </c>
      <c r="CN17" s="223">
        <v>20</v>
      </c>
      <c r="CO17" s="223"/>
      <c r="CP17" s="223"/>
      <c r="CQ17" s="223"/>
      <c r="CR17" s="223"/>
      <c r="CS17" s="223">
        <v>45</v>
      </c>
      <c r="CT17" s="223"/>
      <c r="CU17" s="223"/>
      <c r="CV17" s="223">
        <v>45</v>
      </c>
      <c r="CW17" s="223"/>
      <c r="CX17" s="223"/>
      <c r="CY17" s="223">
        <v>20</v>
      </c>
      <c r="CZ17" s="223">
        <v>29</v>
      </c>
      <c r="DA17" s="223"/>
      <c r="DB17" s="223"/>
      <c r="DC17" s="223"/>
      <c r="DD17" s="230"/>
      <c r="DE17" s="229"/>
      <c r="DF17" s="227"/>
      <c r="DG17" s="227"/>
      <c r="DH17" s="227"/>
      <c r="DI17" s="92"/>
      <c r="DJ17" s="223" t="s">
        <v>151</v>
      </c>
      <c r="DK17" s="223" t="s">
        <v>151</v>
      </c>
      <c r="DL17" s="223"/>
      <c r="DM17" s="223" t="s">
        <v>151</v>
      </c>
      <c r="DN17" s="223"/>
      <c r="DO17" s="223" t="s">
        <v>150</v>
      </c>
      <c r="DP17" s="223"/>
      <c r="DQ17" s="223" t="s">
        <v>150</v>
      </c>
      <c r="DR17" s="223" t="s">
        <v>151</v>
      </c>
      <c r="DS17" s="223"/>
      <c r="DT17" s="223"/>
      <c r="DU17" s="223" t="s">
        <v>150</v>
      </c>
      <c r="DV17" s="223"/>
      <c r="DW17" s="223"/>
      <c r="DX17" s="223"/>
      <c r="DY17" s="223"/>
      <c r="DZ17" s="223" t="s">
        <v>151</v>
      </c>
      <c r="EA17" s="223" t="s">
        <v>151</v>
      </c>
      <c r="EB17" s="223" t="s">
        <v>151</v>
      </c>
      <c r="EC17" s="223" t="s">
        <v>150</v>
      </c>
      <c r="ED17" s="223" t="s">
        <v>151</v>
      </c>
      <c r="EE17" s="223" t="s">
        <v>151</v>
      </c>
      <c r="EF17" s="223" t="s">
        <v>151</v>
      </c>
      <c r="EG17" s="223" t="s">
        <v>151</v>
      </c>
      <c r="EH17" s="223"/>
      <c r="EI17" s="223"/>
      <c r="EJ17" s="223"/>
      <c r="EK17" s="223"/>
      <c r="EL17" s="223" t="s">
        <v>151</v>
      </c>
      <c r="EM17" s="223"/>
      <c r="EN17" s="223"/>
      <c r="EO17" s="223" t="s">
        <v>151</v>
      </c>
      <c r="EP17" s="223"/>
      <c r="EQ17" s="223"/>
      <c r="ER17" s="223" t="s">
        <v>151</v>
      </c>
      <c r="ES17" s="223" t="s">
        <v>151</v>
      </c>
      <c r="ET17" s="223"/>
      <c r="EU17" s="223"/>
      <c r="EV17" s="223"/>
      <c r="EW17" s="223"/>
      <c r="EX17" s="223"/>
      <c r="EY17" s="227"/>
      <c r="EZ17" s="223"/>
      <c r="FA17" s="227"/>
      <c r="FB17" s="269">
        <f t="shared" si="27"/>
        <v>3</v>
      </c>
      <c r="FC17" s="271">
        <f t="shared" si="33"/>
        <v>0</v>
      </c>
      <c r="FD17" s="273">
        <f t="shared" si="34"/>
        <v>0</v>
      </c>
      <c r="FE17" s="93"/>
      <c r="FF17" s="67"/>
      <c r="FG17" s="67"/>
      <c r="FH17" s="261">
        <v>1</v>
      </c>
      <c r="FI17" s="67"/>
      <c r="FJ17" s="67"/>
      <c r="FK17" s="67"/>
      <c r="FL17" s="67"/>
      <c r="FM17" s="67"/>
      <c r="FN17" s="67"/>
      <c r="FO17" s="67"/>
      <c r="FP17" s="261">
        <v>1</v>
      </c>
      <c r="FQ17" s="67"/>
      <c r="FR17" s="93"/>
      <c r="FS17" s="67"/>
      <c r="FT17" s="67"/>
      <c r="FU17" s="67"/>
      <c r="FV17" s="67"/>
      <c r="FW17" s="67"/>
      <c r="FX17" s="67"/>
      <c r="FY17" s="67"/>
      <c r="FZ17" s="261">
        <v>1</v>
      </c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93"/>
      <c r="GL17" s="93"/>
      <c r="GM17" s="67"/>
      <c r="GN17" s="71"/>
      <c r="GO17" s="67"/>
      <c r="GP17" s="71"/>
      <c r="GQ17" s="67"/>
      <c r="GR17" s="67"/>
      <c r="GS17" s="67"/>
      <c r="GT17" s="67"/>
      <c r="GU17" s="67"/>
      <c r="GV17" s="67"/>
      <c r="GW17" s="67"/>
      <c r="GX17" s="67"/>
      <c r="GY17" s="148"/>
      <c r="GZ17" s="149"/>
      <c r="HA17" s="288">
        <f t="shared" si="35"/>
        <v>2</v>
      </c>
      <c r="HB17" s="299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>
        <v>1</v>
      </c>
      <c r="HM17" s="298"/>
      <c r="HN17" s="298"/>
      <c r="HO17" s="298"/>
      <c r="HP17" s="298"/>
      <c r="HQ17" s="298"/>
      <c r="HR17" s="298"/>
      <c r="HS17" s="298">
        <v>1</v>
      </c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300"/>
      <c r="IN17" s="299"/>
      <c r="IO17" s="298"/>
      <c r="IP17" s="298"/>
      <c r="IQ17" s="298"/>
      <c r="IR17" s="298"/>
      <c r="IS17" s="300"/>
      <c r="IT17" s="297"/>
      <c r="IU17" s="297"/>
      <c r="IV17" s="297"/>
    </row>
    <row r="18" spans="1:256" s="235" customFormat="1" ht="12.75" customHeight="1">
      <c r="A18" s="234" t="s">
        <v>91</v>
      </c>
      <c r="B18" s="220" t="s">
        <v>115</v>
      </c>
      <c r="C18" s="221">
        <f t="shared" si="16"/>
        <v>24</v>
      </c>
      <c r="D18" s="222">
        <f t="shared" si="37"/>
        <v>24</v>
      </c>
      <c r="E18" s="223">
        <f t="shared" si="17"/>
        <v>21</v>
      </c>
      <c r="F18" s="222">
        <f t="shared" si="18"/>
        <v>1</v>
      </c>
      <c r="G18" s="222">
        <f t="shared" si="19"/>
        <v>0</v>
      </c>
      <c r="H18" s="223">
        <f t="shared" si="20"/>
        <v>0</v>
      </c>
      <c r="I18" s="275">
        <f t="shared" si="21"/>
        <v>2083</v>
      </c>
      <c r="J18" s="225">
        <f t="shared" si="22"/>
        <v>86.79166666666667</v>
      </c>
      <c r="K18" s="225">
        <f>ABS(I18*100/I1)</f>
        <v>60.90643274853801</v>
      </c>
      <c r="L18" s="224">
        <f>K1</f>
        <v>38</v>
      </c>
      <c r="M18" s="224">
        <f t="shared" si="36"/>
        <v>24</v>
      </c>
      <c r="N18" s="224">
        <f t="shared" si="28"/>
        <v>0</v>
      </c>
      <c r="O18" s="224">
        <f t="shared" si="29"/>
        <v>0</v>
      </c>
      <c r="P18" s="224">
        <f t="shared" si="30"/>
        <v>0</v>
      </c>
      <c r="Q18" s="224">
        <f t="shared" si="31"/>
        <v>0</v>
      </c>
      <c r="R18" s="226">
        <f t="shared" si="23"/>
        <v>6</v>
      </c>
      <c r="S18" s="223">
        <f t="shared" si="24"/>
        <v>1</v>
      </c>
      <c r="T18" s="223">
        <f t="shared" si="25"/>
        <v>0</v>
      </c>
      <c r="U18" s="223">
        <f t="shared" si="26"/>
        <v>1</v>
      </c>
      <c r="V18" s="290">
        <f t="shared" si="32"/>
        <v>1</v>
      </c>
      <c r="W18" s="92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 t="s">
        <v>145</v>
      </c>
      <c r="AJ18" s="229" t="s">
        <v>145</v>
      </c>
      <c r="AK18" s="229" t="s">
        <v>145</v>
      </c>
      <c r="AL18" s="229" t="s">
        <v>145</v>
      </c>
      <c r="AM18" s="229" t="s">
        <v>145</v>
      </c>
      <c r="AN18" s="229" t="s">
        <v>145</v>
      </c>
      <c r="AO18" s="229" t="s">
        <v>145</v>
      </c>
      <c r="AP18" s="229" t="s">
        <v>145</v>
      </c>
      <c r="AQ18" s="229"/>
      <c r="AR18" s="229" t="s">
        <v>145</v>
      </c>
      <c r="AS18" s="229" t="s">
        <v>145</v>
      </c>
      <c r="AT18" s="229"/>
      <c r="AU18" s="223" t="s">
        <v>145</v>
      </c>
      <c r="AV18" s="223" t="s">
        <v>145</v>
      </c>
      <c r="AW18" s="223" t="s">
        <v>145</v>
      </c>
      <c r="AX18" s="223" t="s">
        <v>145</v>
      </c>
      <c r="AY18" s="223" t="s">
        <v>145</v>
      </c>
      <c r="AZ18" s="223" t="s">
        <v>145</v>
      </c>
      <c r="BA18" s="223"/>
      <c r="BB18" s="223" t="s">
        <v>145</v>
      </c>
      <c r="BC18" s="223" t="s">
        <v>145</v>
      </c>
      <c r="BD18" s="223" t="s">
        <v>145</v>
      </c>
      <c r="BE18" s="223" t="s">
        <v>145</v>
      </c>
      <c r="BF18" s="223" t="s">
        <v>145</v>
      </c>
      <c r="BG18" s="223" t="s">
        <v>145</v>
      </c>
      <c r="BH18" s="223" t="s">
        <v>145</v>
      </c>
      <c r="BI18" s="223" t="s">
        <v>145</v>
      </c>
      <c r="BJ18" s="223"/>
      <c r="BK18" s="223"/>
      <c r="BL18" s="223"/>
      <c r="BM18" s="223"/>
      <c r="BN18" s="223"/>
      <c r="BO18" s="223"/>
      <c r="BP18" s="92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>
        <v>90</v>
      </c>
      <c r="CC18" s="229">
        <v>90</v>
      </c>
      <c r="CD18" s="229">
        <v>90</v>
      </c>
      <c r="CE18" s="229">
        <v>90</v>
      </c>
      <c r="CF18" s="229">
        <v>65</v>
      </c>
      <c r="CG18" s="229">
        <v>90</v>
      </c>
      <c r="CH18" s="229">
        <v>90</v>
      </c>
      <c r="CI18" s="314">
        <v>63</v>
      </c>
      <c r="CJ18" s="229"/>
      <c r="CK18" s="229">
        <v>90</v>
      </c>
      <c r="CL18" s="266">
        <v>65</v>
      </c>
      <c r="CM18" s="229"/>
      <c r="CN18" s="223">
        <v>90</v>
      </c>
      <c r="CO18" s="223">
        <v>90</v>
      </c>
      <c r="CP18" s="223">
        <v>90</v>
      </c>
      <c r="CQ18" s="223">
        <v>90</v>
      </c>
      <c r="CR18" s="223">
        <v>90</v>
      </c>
      <c r="CS18" s="223">
        <v>90</v>
      </c>
      <c r="CT18" s="223"/>
      <c r="CU18" s="223">
        <v>90</v>
      </c>
      <c r="CV18" s="223">
        <v>90</v>
      </c>
      <c r="CW18" s="223">
        <v>90</v>
      </c>
      <c r="CX18" s="223">
        <v>90</v>
      </c>
      <c r="CY18" s="223">
        <v>90</v>
      </c>
      <c r="CZ18" s="223">
        <v>90</v>
      </c>
      <c r="DA18" s="223">
        <v>90</v>
      </c>
      <c r="DB18" s="223">
        <v>90</v>
      </c>
      <c r="DC18" s="223"/>
      <c r="DD18" s="223"/>
      <c r="DE18" s="223"/>
      <c r="DF18" s="227"/>
      <c r="DG18" s="223"/>
      <c r="DH18" s="223"/>
      <c r="DI18" s="92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 t="s">
        <v>150</v>
      </c>
      <c r="DZ18" s="229"/>
      <c r="EA18" s="229"/>
      <c r="EB18" s="229"/>
      <c r="EC18" s="229"/>
      <c r="ED18" s="229"/>
      <c r="EE18" s="229"/>
      <c r="EF18" s="229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7"/>
      <c r="EZ18" s="223"/>
      <c r="FA18" s="227"/>
      <c r="FB18" s="269">
        <f t="shared" si="27"/>
        <v>5</v>
      </c>
      <c r="FC18" s="271">
        <f t="shared" si="33"/>
        <v>1</v>
      </c>
      <c r="FD18" s="273">
        <f t="shared" si="34"/>
        <v>0</v>
      </c>
      <c r="FE18" s="93"/>
      <c r="FF18" s="67"/>
      <c r="FG18" s="67"/>
      <c r="FH18" s="67"/>
      <c r="FI18" s="67"/>
      <c r="FJ18" s="67"/>
      <c r="FK18" s="67"/>
      <c r="FL18" s="74"/>
      <c r="FM18" s="67"/>
      <c r="FN18" s="67"/>
      <c r="FO18" s="67"/>
      <c r="FP18" s="67"/>
      <c r="FQ18" s="261">
        <v>1</v>
      </c>
      <c r="FR18" s="67"/>
      <c r="FS18" s="67"/>
      <c r="FT18" s="261">
        <v>1</v>
      </c>
      <c r="FU18" s="93"/>
      <c r="FV18" s="67"/>
      <c r="FW18" s="262">
        <v>2</v>
      </c>
      <c r="FX18" s="263" t="s">
        <v>154</v>
      </c>
      <c r="FY18" s="67"/>
      <c r="FZ18" s="93"/>
      <c r="GA18" s="67"/>
      <c r="GB18" s="93"/>
      <c r="GC18" s="261">
        <v>1</v>
      </c>
      <c r="GD18" s="261">
        <v>1</v>
      </c>
      <c r="GE18" s="67"/>
      <c r="GF18" s="261">
        <v>1</v>
      </c>
      <c r="GG18" s="67"/>
      <c r="GH18" s="93"/>
      <c r="GI18" s="93"/>
      <c r="GJ18" s="67"/>
      <c r="GK18" s="67"/>
      <c r="GL18" s="71"/>
      <c r="GM18" s="67"/>
      <c r="GN18" s="67"/>
      <c r="GO18" s="67"/>
      <c r="GP18" s="93"/>
      <c r="GQ18" s="67"/>
      <c r="GR18" s="67"/>
      <c r="GS18" s="71"/>
      <c r="GT18" s="67"/>
      <c r="GU18" s="67"/>
      <c r="GV18" s="67"/>
      <c r="GW18" s="67"/>
      <c r="GX18" s="67"/>
      <c r="GY18" s="148"/>
      <c r="GZ18" s="149"/>
      <c r="HA18" s="288">
        <f t="shared" si="35"/>
        <v>1</v>
      </c>
      <c r="HB18" s="299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>
        <v>1</v>
      </c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300"/>
      <c r="IN18" s="299"/>
      <c r="IO18" s="298"/>
      <c r="IP18" s="298"/>
      <c r="IQ18" s="298"/>
      <c r="IR18" s="298"/>
      <c r="IS18" s="300"/>
      <c r="IT18" s="297"/>
      <c r="IU18" s="297"/>
      <c r="IV18" s="297"/>
    </row>
    <row r="19" spans="1:256" s="118" customFormat="1" ht="12.75">
      <c r="A19" s="247" t="s">
        <v>149</v>
      </c>
      <c r="B19" s="220"/>
      <c r="C19" s="221">
        <f t="shared" si="16"/>
        <v>1</v>
      </c>
      <c r="D19" s="222">
        <f t="shared" si="37"/>
        <v>0</v>
      </c>
      <c r="E19" s="223">
        <f t="shared" si="17"/>
        <v>0</v>
      </c>
      <c r="F19" s="222">
        <f t="shared" si="18"/>
        <v>0</v>
      </c>
      <c r="G19" s="222">
        <f t="shared" si="19"/>
        <v>1</v>
      </c>
      <c r="H19" s="223">
        <f t="shared" si="20"/>
        <v>0</v>
      </c>
      <c r="I19" s="224">
        <f t="shared" si="21"/>
        <v>10</v>
      </c>
      <c r="J19" s="225">
        <f>ABS(I19/C19)</f>
        <v>10</v>
      </c>
      <c r="K19" s="225" t="e">
        <f>ABS(I19*100/#REF!)</f>
        <v>#REF!</v>
      </c>
      <c r="L19" s="224" t="e">
        <f>#REF!</f>
        <v>#REF!</v>
      </c>
      <c r="M19" s="224">
        <f t="shared" si="36"/>
        <v>1</v>
      </c>
      <c r="N19" s="224">
        <f>SUM(O19:Q19)</f>
        <v>0</v>
      </c>
      <c r="O19" s="224">
        <f>COUNTIF(X19:BM19,"DT")</f>
        <v>0</v>
      </c>
      <c r="P19" s="224">
        <f>COUNTIF(X19:BM19,"L")</f>
        <v>0</v>
      </c>
      <c r="Q19" s="224">
        <f>COUNTIF(X19:BM19,"S")</f>
        <v>0</v>
      </c>
      <c r="R19" s="226">
        <f t="shared" si="23"/>
        <v>0</v>
      </c>
      <c r="S19" s="223">
        <f t="shared" si="24"/>
        <v>0</v>
      </c>
      <c r="T19" s="223">
        <f t="shared" si="25"/>
        <v>0</v>
      </c>
      <c r="U19" s="223">
        <f>SUM(S19:T19)</f>
        <v>0</v>
      </c>
      <c r="V19" s="290">
        <f>HA19</f>
        <v>0</v>
      </c>
      <c r="W19" s="92"/>
      <c r="X19" s="67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 t="s">
        <v>146</v>
      </c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67"/>
      <c r="BK19" s="67"/>
      <c r="BL19" s="67"/>
      <c r="BM19" s="71"/>
      <c r="BN19" s="67"/>
      <c r="BO19" s="94"/>
      <c r="BP19" s="125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>
        <v>10</v>
      </c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67"/>
      <c r="DD19" s="67"/>
      <c r="DE19" s="67"/>
      <c r="DF19" s="71"/>
      <c r="DG19" s="67"/>
      <c r="DH19" s="94"/>
      <c r="DI19" s="92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 t="s">
        <v>151</v>
      </c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67"/>
      <c r="EW19" s="67"/>
      <c r="EX19" s="67"/>
      <c r="EY19" s="71"/>
      <c r="EZ19" s="67"/>
      <c r="FA19" s="71"/>
      <c r="FB19" s="165">
        <f>COUNTIF(FE19:GT19,1)</f>
        <v>0</v>
      </c>
      <c r="FC19" s="162">
        <f>COUNTIF(FE19:GT19,2)</f>
        <v>0</v>
      </c>
      <c r="FD19" s="216">
        <f>COUNTIF(FE19:GT19,"R")</f>
        <v>0</v>
      </c>
      <c r="FE19" s="93"/>
      <c r="FF19" s="93"/>
      <c r="FG19" s="67"/>
      <c r="FH19" s="67"/>
      <c r="FI19" s="67"/>
      <c r="FJ19" s="93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93"/>
      <c r="GD19" s="67"/>
      <c r="GE19" s="67"/>
      <c r="GF19" s="67"/>
      <c r="GG19" s="67"/>
      <c r="GH19" s="67"/>
      <c r="GI19" s="93"/>
      <c r="GJ19" s="67"/>
      <c r="GK19" s="67"/>
      <c r="GL19" s="67"/>
      <c r="GM19" s="93"/>
      <c r="GN19" s="93"/>
      <c r="GO19" s="93"/>
      <c r="GP19" s="71"/>
      <c r="GQ19" s="67"/>
      <c r="GR19" s="67"/>
      <c r="GS19" s="71"/>
      <c r="GT19" s="67"/>
      <c r="GU19" s="67"/>
      <c r="GV19" s="67"/>
      <c r="GW19" s="67"/>
      <c r="GX19" s="67"/>
      <c r="GY19" s="67"/>
      <c r="GZ19" s="95"/>
      <c r="HA19" s="288">
        <f>SUM(HB19:IS19)</f>
        <v>0</v>
      </c>
      <c r="HB19" s="299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301"/>
      <c r="IO19" s="302"/>
      <c r="IP19" s="302"/>
      <c r="IQ19" s="302"/>
      <c r="IR19" s="302"/>
      <c r="IS19" s="303"/>
      <c r="IT19" s="304"/>
      <c r="IU19" s="304"/>
      <c r="IV19" s="304"/>
    </row>
    <row r="20" spans="1:256" s="235" customFormat="1" ht="12.75" customHeight="1">
      <c r="A20" s="234" t="s">
        <v>92</v>
      </c>
      <c r="B20" s="220" t="s">
        <v>113</v>
      </c>
      <c r="C20" s="221">
        <f>COUNT(BQ20:DH20)</f>
        <v>7</v>
      </c>
      <c r="D20" s="222">
        <f>COUNTIF(X20:BO20,"T")</f>
        <v>6</v>
      </c>
      <c r="E20" s="223">
        <f>COUNTIF(BQ20:DH20,90)</f>
        <v>6</v>
      </c>
      <c r="F20" s="222">
        <f>COUNTIF(DJ20:FA20,"I")</f>
        <v>0</v>
      </c>
      <c r="G20" s="222">
        <f>COUNTIF(DJ20:FA20,"E")</f>
        <v>1</v>
      </c>
      <c r="H20" s="223">
        <f>COUNTIF(BQ20:DH20,"S")</f>
        <v>0</v>
      </c>
      <c r="I20" s="224">
        <f>SUM(BQ20:DH20)</f>
        <v>555</v>
      </c>
      <c r="J20" s="225">
        <f>ABS(I20/C20)</f>
        <v>79.28571428571429</v>
      </c>
      <c r="K20" s="225">
        <f>ABS(I20*100/I1)</f>
        <v>16.228070175438596</v>
      </c>
      <c r="L20" s="224">
        <f>K1</f>
        <v>38</v>
      </c>
      <c r="M20" s="224">
        <f>COUNTIF(X20:BM20,"C")+COUNTIF(X20:BM20,"T")</f>
        <v>7</v>
      </c>
      <c r="N20" s="224">
        <f>SUM(O20:Q20)</f>
        <v>0</v>
      </c>
      <c r="O20" s="224">
        <f>COUNTIF(X20:BM20,"DT")</f>
        <v>0</v>
      </c>
      <c r="P20" s="224">
        <f>COUNTIF(X20:BM20,"L")</f>
        <v>0</v>
      </c>
      <c r="Q20" s="224">
        <f>COUNTIF(X20:BM20,"S")</f>
        <v>0</v>
      </c>
      <c r="R20" s="226">
        <f>COUNTIF(FC20:GT20,1)</f>
        <v>1</v>
      </c>
      <c r="S20" s="223">
        <f>COUNTIF(FC20:GT20,2)</f>
        <v>0</v>
      </c>
      <c r="T20" s="223">
        <f>COUNTIF(FC20:GT20,"R")</f>
        <v>0</v>
      </c>
      <c r="U20" s="223">
        <f>SUM(S20:T20)</f>
        <v>0</v>
      </c>
      <c r="V20" s="290">
        <f t="shared" si="32"/>
        <v>2</v>
      </c>
      <c r="W20" s="92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3"/>
      <c r="AV20" s="223"/>
      <c r="AW20" s="223"/>
      <c r="AX20" s="223"/>
      <c r="AY20" s="223"/>
      <c r="AZ20" s="223"/>
      <c r="BA20" s="223"/>
      <c r="BB20" s="223"/>
      <c r="BC20" s="223" t="s">
        <v>146</v>
      </c>
      <c r="BD20" s="223" t="s">
        <v>145</v>
      </c>
      <c r="BE20" s="223" t="s">
        <v>145</v>
      </c>
      <c r="BF20" s="223" t="s">
        <v>145</v>
      </c>
      <c r="BG20" s="223" t="s">
        <v>145</v>
      </c>
      <c r="BH20" s="223" t="s">
        <v>145</v>
      </c>
      <c r="BI20" s="223" t="s">
        <v>145</v>
      </c>
      <c r="BJ20" s="223"/>
      <c r="BK20" s="223"/>
      <c r="BL20" s="229"/>
      <c r="BM20" s="227"/>
      <c r="BN20" s="227"/>
      <c r="BO20" s="227"/>
      <c r="BP20" s="92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>
        <v>15</v>
      </c>
      <c r="CW20" s="229">
        <v>90</v>
      </c>
      <c r="CX20" s="229">
        <v>90</v>
      </c>
      <c r="CY20" s="229">
        <v>90</v>
      </c>
      <c r="CZ20" s="229">
        <v>90</v>
      </c>
      <c r="DA20" s="229">
        <v>90</v>
      </c>
      <c r="DB20" s="229">
        <v>90</v>
      </c>
      <c r="DC20" s="223"/>
      <c r="DD20" s="223"/>
      <c r="DE20" s="229"/>
      <c r="DF20" s="227"/>
      <c r="DG20" s="227"/>
      <c r="DH20" s="227"/>
      <c r="DI20" s="92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3"/>
      <c r="EH20" s="223"/>
      <c r="EI20" s="223"/>
      <c r="EJ20" s="223"/>
      <c r="EK20" s="223"/>
      <c r="EL20" s="223"/>
      <c r="EM20" s="223"/>
      <c r="EN20" s="223"/>
      <c r="EO20" s="223" t="s">
        <v>151</v>
      </c>
      <c r="EP20" s="223"/>
      <c r="EQ20" s="223"/>
      <c r="ER20" s="223"/>
      <c r="ES20" s="223"/>
      <c r="ET20" s="223"/>
      <c r="EU20" s="223"/>
      <c r="EV20" s="223"/>
      <c r="EW20" s="223"/>
      <c r="EX20" s="223"/>
      <c r="EY20" s="227"/>
      <c r="EZ20" s="223"/>
      <c r="FA20" s="227"/>
      <c r="FB20" s="269">
        <f>COUNTIF(FE20:GT20,1)</f>
        <v>1</v>
      </c>
      <c r="FC20" s="271">
        <f>COUNTIF(FE20:GT20,2)</f>
        <v>0</v>
      </c>
      <c r="FD20" s="273">
        <f>COUNTIF(FE20:GT20,"R")</f>
        <v>0</v>
      </c>
      <c r="FE20" s="93"/>
      <c r="FF20" s="93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261">
        <v>1</v>
      </c>
      <c r="GK20" s="67"/>
      <c r="GL20" s="71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148"/>
      <c r="GZ20" s="149"/>
      <c r="HA20" s="288">
        <f t="shared" si="35"/>
        <v>2</v>
      </c>
      <c r="HB20" s="299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>
        <v>2</v>
      </c>
      <c r="IM20" s="300"/>
      <c r="IN20" s="299"/>
      <c r="IO20" s="298"/>
      <c r="IP20" s="298"/>
      <c r="IQ20" s="298"/>
      <c r="IR20" s="298"/>
      <c r="IS20" s="300"/>
      <c r="IT20" s="297"/>
      <c r="IU20" s="297"/>
      <c r="IV20" s="297"/>
    </row>
    <row r="21" spans="1:256" s="235" customFormat="1" ht="12.75" customHeight="1">
      <c r="A21" s="234" t="s">
        <v>93</v>
      </c>
      <c r="B21" s="220" t="s">
        <v>114</v>
      </c>
      <c r="C21" s="221">
        <f>COUNT(BQ21:DH21)</f>
        <v>27</v>
      </c>
      <c r="D21" s="222">
        <f>COUNTIF(X21:BO21,"T")</f>
        <v>19</v>
      </c>
      <c r="E21" s="223">
        <f>COUNTIF(BQ21:DH21,90)</f>
        <v>14</v>
      </c>
      <c r="F21" s="222">
        <f>COUNTIF(DJ21:FA21,"I")</f>
        <v>5</v>
      </c>
      <c r="G21" s="222">
        <f>COUNTIF(DJ21:FA21,"E")</f>
        <v>8</v>
      </c>
      <c r="H21" s="223">
        <f>COUNTIF(BQ21:DH21,"S")</f>
        <v>0</v>
      </c>
      <c r="I21" s="224">
        <f>SUM(BQ21:DH21)</f>
        <v>1936</v>
      </c>
      <c r="J21" s="225">
        <f>ABS(I21/C21)</f>
        <v>71.70370370370371</v>
      </c>
      <c r="K21" s="225">
        <f>ABS(I21*100/I1)</f>
        <v>56.60818713450293</v>
      </c>
      <c r="L21" s="224">
        <f>K1</f>
        <v>38</v>
      </c>
      <c r="M21" s="224">
        <f>COUNTIF(X21:BM21,"C")+COUNTIF(X21:BM21,"T")</f>
        <v>29</v>
      </c>
      <c r="N21" s="224">
        <f>SUM(O21:Q21)</f>
        <v>0</v>
      </c>
      <c r="O21" s="224">
        <f>COUNTIF(X21:BM21,"DT")</f>
        <v>0</v>
      </c>
      <c r="P21" s="224">
        <f>COUNTIF(X21:BM21,"L")</f>
        <v>0</v>
      </c>
      <c r="Q21" s="224">
        <f>COUNTIF(X21:BM21,"S")</f>
        <v>0</v>
      </c>
      <c r="R21" s="226">
        <f>COUNTIF(FC21:GT21,1)</f>
        <v>9</v>
      </c>
      <c r="S21" s="223">
        <f>COUNTIF(FC21:GT21,2)</f>
        <v>0</v>
      </c>
      <c r="T21" s="223">
        <f>COUNTIF(FC21:GT21,"R")</f>
        <v>1</v>
      </c>
      <c r="U21" s="223">
        <f>SUM(S21:T21)</f>
        <v>1</v>
      </c>
      <c r="V21" s="290">
        <f t="shared" si="32"/>
        <v>4</v>
      </c>
      <c r="W21" s="92"/>
      <c r="X21" s="229" t="s">
        <v>146</v>
      </c>
      <c r="Y21" s="229" t="s">
        <v>145</v>
      </c>
      <c r="Z21" s="229" t="s">
        <v>146</v>
      </c>
      <c r="AA21" s="229" t="s">
        <v>145</v>
      </c>
      <c r="AB21" s="229" t="s">
        <v>145</v>
      </c>
      <c r="AC21" s="229" t="s">
        <v>146</v>
      </c>
      <c r="AD21" s="229" t="s">
        <v>146</v>
      </c>
      <c r="AE21" s="229"/>
      <c r="AF21" s="229"/>
      <c r="AG21" s="229"/>
      <c r="AH21" s="229"/>
      <c r="AI21" s="229" t="s">
        <v>146</v>
      </c>
      <c r="AJ21" s="229" t="s">
        <v>146</v>
      </c>
      <c r="AK21" s="229" t="s">
        <v>145</v>
      </c>
      <c r="AL21" s="229" t="s">
        <v>145</v>
      </c>
      <c r="AM21" s="229" t="s">
        <v>145</v>
      </c>
      <c r="AN21" s="229" t="s">
        <v>145</v>
      </c>
      <c r="AO21" s="229" t="s">
        <v>145</v>
      </c>
      <c r="AP21" s="229"/>
      <c r="AQ21" s="229" t="s">
        <v>145</v>
      </c>
      <c r="AR21" s="229" t="s">
        <v>145</v>
      </c>
      <c r="AS21" s="229" t="s">
        <v>145</v>
      </c>
      <c r="AT21" s="229" t="s">
        <v>145</v>
      </c>
      <c r="AU21" s="223" t="s">
        <v>145</v>
      </c>
      <c r="AV21" s="223"/>
      <c r="AW21" s="223" t="s">
        <v>145</v>
      </c>
      <c r="AX21" s="223" t="s">
        <v>146</v>
      </c>
      <c r="AY21" s="223" t="s">
        <v>145</v>
      </c>
      <c r="AZ21" s="223" t="s">
        <v>145</v>
      </c>
      <c r="BA21" s="223" t="s">
        <v>145</v>
      </c>
      <c r="BB21" s="223" t="s">
        <v>146</v>
      </c>
      <c r="BC21" s="223" t="s">
        <v>145</v>
      </c>
      <c r="BD21" s="223"/>
      <c r="BE21" s="223"/>
      <c r="BF21" s="223"/>
      <c r="BG21" s="223" t="s">
        <v>146</v>
      </c>
      <c r="BH21" s="223" t="s">
        <v>145</v>
      </c>
      <c r="BI21" s="223" t="s">
        <v>146</v>
      </c>
      <c r="BJ21" s="223"/>
      <c r="BK21" s="223"/>
      <c r="BL21" s="223"/>
      <c r="BM21" s="227"/>
      <c r="BN21" s="227"/>
      <c r="BO21" s="227"/>
      <c r="BP21" s="92"/>
      <c r="BQ21" s="229"/>
      <c r="BR21" s="229">
        <v>63</v>
      </c>
      <c r="BS21" s="229">
        <v>23</v>
      </c>
      <c r="BT21" s="229">
        <v>90</v>
      </c>
      <c r="BU21" s="229">
        <v>66</v>
      </c>
      <c r="BV21" s="229">
        <v>45</v>
      </c>
      <c r="BW21" s="229"/>
      <c r="BX21" s="229"/>
      <c r="BY21" s="229"/>
      <c r="BZ21" s="229"/>
      <c r="CA21" s="229"/>
      <c r="CB21" s="229">
        <v>30</v>
      </c>
      <c r="CC21" s="229">
        <v>27</v>
      </c>
      <c r="CD21" s="229">
        <v>90</v>
      </c>
      <c r="CE21" s="229">
        <v>90</v>
      </c>
      <c r="CF21" s="229">
        <v>90</v>
      </c>
      <c r="CG21" s="229">
        <v>80</v>
      </c>
      <c r="CH21" s="229">
        <v>90</v>
      </c>
      <c r="CI21" s="229"/>
      <c r="CJ21" s="229">
        <v>90</v>
      </c>
      <c r="CK21" s="229">
        <v>90</v>
      </c>
      <c r="CL21" s="229">
        <v>90</v>
      </c>
      <c r="CM21" s="229">
        <v>90</v>
      </c>
      <c r="CN21" s="223">
        <v>90</v>
      </c>
      <c r="CO21" s="223"/>
      <c r="CP21" s="223">
        <v>90</v>
      </c>
      <c r="CQ21" s="223">
        <v>45</v>
      </c>
      <c r="CR21" s="223">
        <v>90</v>
      </c>
      <c r="CS21" s="223">
        <v>90</v>
      </c>
      <c r="CT21" s="223">
        <v>87</v>
      </c>
      <c r="CU21" s="223">
        <v>45</v>
      </c>
      <c r="CV21" s="223">
        <v>75</v>
      </c>
      <c r="CW21" s="223"/>
      <c r="CX21" s="223"/>
      <c r="CY21" s="223"/>
      <c r="CZ21" s="223">
        <v>45</v>
      </c>
      <c r="DA21" s="223">
        <v>90</v>
      </c>
      <c r="DB21" s="223">
        <v>45</v>
      </c>
      <c r="DC21" s="223"/>
      <c r="DD21" s="223"/>
      <c r="DE21" s="223"/>
      <c r="DF21" s="227"/>
      <c r="DG21" s="227"/>
      <c r="DH21" s="227"/>
      <c r="DI21" s="92"/>
      <c r="DJ21" s="229"/>
      <c r="DK21" s="229" t="s">
        <v>150</v>
      </c>
      <c r="DL21" s="229" t="s">
        <v>151</v>
      </c>
      <c r="DM21" s="229"/>
      <c r="DN21" s="229" t="s">
        <v>150</v>
      </c>
      <c r="DO21" s="229" t="s">
        <v>151</v>
      </c>
      <c r="DP21" s="229"/>
      <c r="DQ21" s="229"/>
      <c r="DR21" s="229"/>
      <c r="DS21" s="229"/>
      <c r="DT21" s="229"/>
      <c r="DU21" s="229" t="s">
        <v>151</v>
      </c>
      <c r="DV21" s="229" t="s">
        <v>151</v>
      </c>
      <c r="DW21" s="229"/>
      <c r="DX21" s="229"/>
      <c r="DY21" s="229"/>
      <c r="DZ21" s="229" t="s">
        <v>150</v>
      </c>
      <c r="EA21" s="229"/>
      <c r="EB21" s="229"/>
      <c r="EC21" s="229"/>
      <c r="ED21" s="229"/>
      <c r="EE21" s="229"/>
      <c r="EF21" s="229"/>
      <c r="EG21" s="223"/>
      <c r="EH21" s="223"/>
      <c r="EI21" s="223"/>
      <c r="EJ21" s="223" t="s">
        <v>151</v>
      </c>
      <c r="EK21" s="223"/>
      <c r="EL21" s="223"/>
      <c r="EM21" s="223" t="s">
        <v>150</v>
      </c>
      <c r="EN21" s="223" t="s">
        <v>151</v>
      </c>
      <c r="EO21" s="223" t="s">
        <v>150</v>
      </c>
      <c r="EP21" s="223"/>
      <c r="EQ21" s="223"/>
      <c r="ER21" s="223"/>
      <c r="ES21" s="223" t="s">
        <v>151</v>
      </c>
      <c r="ET21" s="223"/>
      <c r="EU21" s="223" t="s">
        <v>151</v>
      </c>
      <c r="EV21" s="223"/>
      <c r="EW21" s="223"/>
      <c r="EX21" s="223"/>
      <c r="EY21" s="227"/>
      <c r="EZ21" s="223"/>
      <c r="FA21" s="227"/>
      <c r="FB21" s="269">
        <f>COUNTIF(FE21:GT21,1)</f>
        <v>8</v>
      </c>
      <c r="FC21" s="271">
        <f>COUNTIF(FE21:GT21,2)</f>
        <v>0</v>
      </c>
      <c r="FD21" s="273">
        <f>COUNTIF(FE21:GT21,"R")</f>
        <v>1</v>
      </c>
      <c r="FE21" s="93"/>
      <c r="FF21" s="67"/>
      <c r="FG21" s="67"/>
      <c r="FH21" s="93"/>
      <c r="FI21" s="67"/>
      <c r="FJ21" s="261">
        <v>1</v>
      </c>
      <c r="FK21" s="262" t="s">
        <v>153</v>
      </c>
      <c r="FL21" s="263" t="s">
        <v>154</v>
      </c>
      <c r="FM21" s="67"/>
      <c r="FN21" s="67"/>
      <c r="FO21" s="67"/>
      <c r="FP21" s="67"/>
      <c r="FQ21" s="261">
        <v>1</v>
      </c>
      <c r="FR21" s="67"/>
      <c r="FS21" s="261">
        <v>1</v>
      </c>
      <c r="FT21" s="67"/>
      <c r="FU21" s="261">
        <v>1</v>
      </c>
      <c r="FV21" s="261">
        <v>1</v>
      </c>
      <c r="FW21" s="67"/>
      <c r="FX21" s="67"/>
      <c r="FY21" s="67"/>
      <c r="FZ21" s="67"/>
      <c r="GA21" s="261">
        <v>1</v>
      </c>
      <c r="GB21" s="67"/>
      <c r="GC21" s="67"/>
      <c r="GD21" s="67"/>
      <c r="GE21" s="67"/>
      <c r="GF21" s="67"/>
      <c r="GG21" s="67"/>
      <c r="GH21" s="67"/>
      <c r="GI21" s="261">
        <v>1</v>
      </c>
      <c r="GJ21" s="67"/>
      <c r="GK21" s="67"/>
      <c r="GL21" s="71"/>
      <c r="GM21" s="67"/>
      <c r="GN21" s="261">
        <v>1</v>
      </c>
      <c r="GO21" s="67"/>
      <c r="GP21" s="71"/>
      <c r="GQ21" s="67"/>
      <c r="GR21" s="67"/>
      <c r="GS21" s="71"/>
      <c r="GT21" s="67"/>
      <c r="GU21" s="67"/>
      <c r="GV21" s="67"/>
      <c r="GW21" s="67"/>
      <c r="GX21" s="67"/>
      <c r="GY21" s="148"/>
      <c r="GZ21" s="149"/>
      <c r="HA21" s="288">
        <f t="shared" si="35"/>
        <v>4</v>
      </c>
      <c r="HB21" s="299"/>
      <c r="HC21" s="298"/>
      <c r="HD21" s="298"/>
      <c r="HE21" s="298">
        <v>1</v>
      </c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>
        <v>1</v>
      </c>
      <c r="HT21" s="298"/>
      <c r="HU21" s="298"/>
      <c r="HV21" s="298"/>
      <c r="HW21" s="298">
        <v>1</v>
      </c>
      <c r="HX21" s="298"/>
      <c r="HY21" s="298"/>
      <c r="HZ21" s="298"/>
      <c r="IA21" s="298"/>
      <c r="IB21" s="298"/>
      <c r="IC21" s="298"/>
      <c r="ID21" s="298">
        <v>1</v>
      </c>
      <c r="IE21" s="298"/>
      <c r="IF21" s="298"/>
      <c r="IG21" s="298"/>
      <c r="IH21" s="298"/>
      <c r="II21" s="298"/>
      <c r="IJ21" s="298"/>
      <c r="IK21" s="298"/>
      <c r="IL21" s="298"/>
      <c r="IM21" s="300"/>
      <c r="IN21" s="299"/>
      <c r="IO21" s="298"/>
      <c r="IP21" s="298"/>
      <c r="IQ21" s="298"/>
      <c r="IR21" s="298"/>
      <c r="IS21" s="300"/>
      <c r="IT21" s="297"/>
      <c r="IU21" s="297"/>
      <c r="IV21" s="297"/>
    </row>
    <row r="22" spans="1:256" s="235" customFormat="1" ht="12.75" customHeight="1">
      <c r="A22" s="219" t="s">
        <v>94</v>
      </c>
      <c r="B22" s="220" t="s">
        <v>115</v>
      </c>
      <c r="C22" s="221">
        <f>COUNT(BQ22:DH22)</f>
        <v>4</v>
      </c>
      <c r="D22" s="222">
        <f>COUNTIF(X22:BO22,"T")</f>
        <v>4</v>
      </c>
      <c r="E22" s="223">
        <f>COUNTIF(BQ22:DH22,90)</f>
        <v>3</v>
      </c>
      <c r="F22" s="222">
        <f>COUNTIF(DJ22:FA22,"I")</f>
        <v>0</v>
      </c>
      <c r="G22" s="222">
        <f>COUNTIF(DJ22:FA22,"E")</f>
        <v>0</v>
      </c>
      <c r="H22" s="223">
        <f>COUNTIF(BQ22:DH22,"S")</f>
        <v>0</v>
      </c>
      <c r="I22" s="224">
        <f>SUM(BQ22:DH22)</f>
        <v>311</v>
      </c>
      <c r="J22" s="225">
        <f>ABS(I22/C22)</f>
        <v>77.75</v>
      </c>
      <c r="K22" s="225">
        <f>ABS(I22*100/I1)</f>
        <v>9.09356725146199</v>
      </c>
      <c r="L22" s="224">
        <f>K1</f>
        <v>38</v>
      </c>
      <c r="M22" s="224">
        <f>COUNTIF(X22:BM22,"C")+COUNTIF(X22:BM22,"T")</f>
        <v>4</v>
      </c>
      <c r="N22" s="224">
        <f>SUM(O22:Q22)</f>
        <v>0</v>
      </c>
      <c r="O22" s="224">
        <f>COUNTIF(X22:BM22,"DT")</f>
        <v>0</v>
      </c>
      <c r="P22" s="224">
        <f>COUNTIF(X22:BM22,"L")</f>
        <v>0</v>
      </c>
      <c r="Q22" s="224">
        <f>COUNTIF(X22:BM22,"S")</f>
        <v>0</v>
      </c>
      <c r="R22" s="226">
        <f>COUNTIF(FC22:GT22,1)</f>
        <v>2</v>
      </c>
      <c r="S22" s="223">
        <f>COUNTIF(FC22:GT22,2)</f>
        <v>1</v>
      </c>
      <c r="T22" s="223">
        <f>COUNTIF(FC22:GT22,"R")</f>
        <v>0</v>
      </c>
      <c r="U22" s="223">
        <f>SUM(S22:T22)</f>
        <v>1</v>
      </c>
      <c r="V22" s="290">
        <f t="shared" si="32"/>
        <v>0</v>
      </c>
      <c r="W22" s="92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 t="s">
        <v>145</v>
      </c>
      <c r="BF22" s="223" t="s">
        <v>145</v>
      </c>
      <c r="BG22" s="223" t="s">
        <v>145</v>
      </c>
      <c r="BH22" s="223"/>
      <c r="BI22" s="223" t="s">
        <v>145</v>
      </c>
      <c r="BJ22" s="223"/>
      <c r="BK22" s="223"/>
      <c r="BL22" s="223"/>
      <c r="BM22" s="227"/>
      <c r="BN22" s="227"/>
      <c r="BO22" s="227"/>
      <c r="BP22" s="92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>
        <v>90</v>
      </c>
      <c r="CY22" s="223">
        <v>90</v>
      </c>
      <c r="CZ22" s="265">
        <v>41</v>
      </c>
      <c r="DA22" s="223"/>
      <c r="DB22" s="223">
        <v>90</v>
      </c>
      <c r="DC22" s="223"/>
      <c r="DD22" s="223"/>
      <c r="DE22" s="223"/>
      <c r="DF22" s="227"/>
      <c r="DG22" s="227"/>
      <c r="DH22" s="227"/>
      <c r="DI22" s="92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3"/>
      <c r="DY22" s="229"/>
      <c r="DZ22" s="229"/>
      <c r="EA22" s="229"/>
      <c r="EB22" s="229"/>
      <c r="EC22" s="229"/>
      <c r="ED22" s="229"/>
      <c r="EE22" s="229"/>
      <c r="EF22" s="229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7"/>
      <c r="EZ22" s="223"/>
      <c r="FA22" s="227"/>
      <c r="FB22" s="269">
        <f>COUNTIF(FE22:GT22,1)</f>
        <v>1</v>
      </c>
      <c r="FC22" s="271">
        <f>COUNTIF(FE22:GT22,2)</f>
        <v>1</v>
      </c>
      <c r="FD22" s="273">
        <f>COUNTIF(FE22:GT22,"R")</f>
        <v>0</v>
      </c>
      <c r="FE22" s="93"/>
      <c r="FF22" s="67"/>
      <c r="FG22" s="93"/>
      <c r="FH22" s="93"/>
      <c r="FI22" s="93"/>
      <c r="FJ22" s="93"/>
      <c r="FK22" s="67"/>
      <c r="FL22" s="93"/>
      <c r="FM22" s="67"/>
      <c r="FN22" s="67"/>
      <c r="FO22" s="67"/>
      <c r="FP22" s="93"/>
      <c r="FQ22" s="67"/>
      <c r="FR22" s="67"/>
      <c r="FS22" s="93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71"/>
      <c r="GM22" s="264">
        <v>1</v>
      </c>
      <c r="GN22" s="262">
        <v>2</v>
      </c>
      <c r="GO22" s="263" t="s">
        <v>154</v>
      </c>
      <c r="GP22" s="71"/>
      <c r="GQ22" s="67"/>
      <c r="GR22" s="67"/>
      <c r="GS22" s="71"/>
      <c r="GT22" s="67"/>
      <c r="GU22" s="67"/>
      <c r="GV22" s="67"/>
      <c r="GW22" s="67"/>
      <c r="GX22" s="67"/>
      <c r="GY22" s="148"/>
      <c r="GZ22" s="149"/>
      <c r="HA22" s="288">
        <f t="shared" si="35"/>
        <v>0</v>
      </c>
      <c r="HB22" s="299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300"/>
      <c r="IN22" s="299"/>
      <c r="IO22" s="298"/>
      <c r="IP22" s="298"/>
      <c r="IQ22" s="298"/>
      <c r="IR22" s="298"/>
      <c r="IS22" s="300"/>
      <c r="IT22" s="297"/>
      <c r="IU22" s="297"/>
      <c r="IV22" s="297"/>
    </row>
    <row r="23" spans="1:256" s="235" customFormat="1" ht="12.75" customHeight="1">
      <c r="A23" s="219" t="s">
        <v>95</v>
      </c>
      <c r="B23" s="220" t="s">
        <v>115</v>
      </c>
      <c r="C23" s="221">
        <f>COUNT(BQ23:DH23)</f>
        <v>5</v>
      </c>
      <c r="D23" s="222">
        <f>COUNTIF(X23:BO23,"T")</f>
        <v>5</v>
      </c>
      <c r="E23" s="223">
        <f>COUNTIF(BQ23:DH23,90)</f>
        <v>2</v>
      </c>
      <c r="F23" s="222">
        <f>COUNTIF(DJ23:FA23,"I")</f>
        <v>4</v>
      </c>
      <c r="G23" s="222">
        <f>COUNTIF(DJ23:FA23,"E")</f>
        <v>0</v>
      </c>
      <c r="H23" s="223">
        <f>COUNTIF(BQ23:DH23,"S")</f>
        <v>0</v>
      </c>
      <c r="I23" s="224">
        <f>SUM(BQ23:DH23)</f>
        <v>323</v>
      </c>
      <c r="J23" s="225">
        <f>ABS(I23/C23)</f>
        <v>64.6</v>
      </c>
      <c r="K23" s="225">
        <f>ABS(I23*100/I1)</f>
        <v>9.444444444444445</v>
      </c>
      <c r="L23" s="224">
        <f>K1</f>
        <v>38</v>
      </c>
      <c r="M23" s="224">
        <f>COUNTIF(X23:BM23,"C")+COUNTIF(X23:BM23,"T")</f>
        <v>5</v>
      </c>
      <c r="N23" s="224">
        <f>SUM(O23:Q23)</f>
        <v>0</v>
      </c>
      <c r="O23" s="224">
        <f>COUNTIF(X23:BM23,"DT")</f>
        <v>0</v>
      </c>
      <c r="P23" s="224">
        <f>COUNTIF(X23:BM23,"L")</f>
        <v>0</v>
      </c>
      <c r="Q23" s="224">
        <f>COUNTIF(X23:BM23,"S")</f>
        <v>0</v>
      </c>
      <c r="R23" s="226">
        <f>COUNTIF(FC23:GT23,1)</f>
        <v>0</v>
      </c>
      <c r="S23" s="223">
        <f>COUNTIF(FC23:GT23,2)</f>
        <v>0</v>
      </c>
      <c r="T23" s="223">
        <f>COUNTIF(FC23:GT23,"R")</f>
        <v>0</v>
      </c>
      <c r="U23" s="223">
        <f>SUM(S23:T23)</f>
        <v>0</v>
      </c>
      <c r="V23" s="290">
        <f t="shared" si="32"/>
        <v>1</v>
      </c>
      <c r="W23" s="92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 t="s">
        <v>145</v>
      </c>
      <c r="AI23" s="229"/>
      <c r="AJ23" s="229" t="s">
        <v>145</v>
      </c>
      <c r="AK23" s="229" t="s">
        <v>145</v>
      </c>
      <c r="AL23" s="229"/>
      <c r="AM23" s="229" t="s">
        <v>145</v>
      </c>
      <c r="AN23" s="229"/>
      <c r="AO23" s="229"/>
      <c r="AP23" s="229"/>
      <c r="AQ23" s="229" t="s">
        <v>145</v>
      </c>
      <c r="AR23" s="229"/>
      <c r="AS23" s="229"/>
      <c r="AT23" s="229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7"/>
      <c r="BN23" s="227"/>
      <c r="BO23" s="227"/>
      <c r="BP23" s="92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>
        <v>90</v>
      </c>
      <c r="CB23" s="229"/>
      <c r="CC23" s="229">
        <v>90</v>
      </c>
      <c r="CD23" s="229">
        <v>45</v>
      </c>
      <c r="CE23" s="229"/>
      <c r="CF23" s="229">
        <v>45</v>
      </c>
      <c r="CG23" s="229"/>
      <c r="CH23" s="229"/>
      <c r="CI23" s="229"/>
      <c r="CJ23" s="229">
        <v>53</v>
      </c>
      <c r="CK23" s="229"/>
      <c r="CL23" s="229"/>
      <c r="CM23" s="229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7"/>
      <c r="DG23" s="227"/>
      <c r="DH23" s="227"/>
      <c r="DI23" s="92"/>
      <c r="DJ23" s="229"/>
      <c r="DK23" s="229"/>
      <c r="DL23" s="229" t="s">
        <v>150</v>
      </c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 t="s">
        <v>150</v>
      </c>
      <c r="DX23" s="229"/>
      <c r="DY23" s="229" t="s">
        <v>150</v>
      </c>
      <c r="DZ23" s="229"/>
      <c r="EA23" s="229"/>
      <c r="EB23" s="229"/>
      <c r="EC23" s="229" t="s">
        <v>150</v>
      </c>
      <c r="ED23" s="229"/>
      <c r="EE23" s="229"/>
      <c r="EF23" s="229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7"/>
      <c r="EZ23" s="223"/>
      <c r="FA23" s="227"/>
      <c r="FB23" s="269">
        <f>COUNTIF(FE23:GT23,1)</f>
        <v>0</v>
      </c>
      <c r="FC23" s="271">
        <f>COUNTIF(FE23:GT23,2)</f>
        <v>0</v>
      </c>
      <c r="FD23" s="273">
        <f>COUNTIF(FE23:GT23,"R")</f>
        <v>0</v>
      </c>
      <c r="FE23" s="93"/>
      <c r="FF23" s="67"/>
      <c r="FG23" s="67"/>
      <c r="FH23" s="67"/>
      <c r="FI23" s="67"/>
      <c r="FJ23" s="67"/>
      <c r="FK23" s="67"/>
      <c r="FL23" s="67"/>
      <c r="FM23" s="67"/>
      <c r="FN23" s="67"/>
      <c r="FO23" s="93"/>
      <c r="FP23" s="67"/>
      <c r="FQ23" s="67"/>
      <c r="FR23" s="67"/>
      <c r="FS23" s="67"/>
      <c r="FT23" s="67"/>
      <c r="FU23" s="93"/>
      <c r="FV23" s="67"/>
      <c r="FW23" s="67"/>
      <c r="FX23" s="67"/>
      <c r="FY23" s="67"/>
      <c r="FZ23" s="67"/>
      <c r="GA23" s="93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93"/>
      <c r="GM23" s="67"/>
      <c r="GN23" s="67"/>
      <c r="GO23" s="67"/>
      <c r="GP23" s="71"/>
      <c r="GQ23" s="67"/>
      <c r="GR23" s="67"/>
      <c r="GS23" s="71"/>
      <c r="GT23" s="67"/>
      <c r="GU23" s="67"/>
      <c r="GV23" s="67"/>
      <c r="GW23" s="67"/>
      <c r="GX23" s="67"/>
      <c r="GY23" s="148"/>
      <c r="GZ23" s="149"/>
      <c r="HA23" s="288">
        <f t="shared" si="35"/>
        <v>1</v>
      </c>
      <c r="HB23" s="299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>
        <v>1</v>
      </c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300"/>
      <c r="IN23" s="299"/>
      <c r="IO23" s="298"/>
      <c r="IP23" s="298"/>
      <c r="IQ23" s="298"/>
      <c r="IR23" s="298"/>
      <c r="IS23" s="300"/>
      <c r="IT23" s="297"/>
      <c r="IU23" s="297"/>
      <c r="IV23" s="297"/>
    </row>
    <row r="24" spans="1:256" s="233" customFormat="1" ht="12.75">
      <c r="A24" s="234" t="s">
        <v>96</v>
      </c>
      <c r="B24" s="220" t="s">
        <v>117</v>
      </c>
      <c r="C24" s="221">
        <f t="shared" si="16"/>
        <v>34</v>
      </c>
      <c r="D24" s="222">
        <f t="shared" si="37"/>
        <v>34</v>
      </c>
      <c r="E24" s="223">
        <f t="shared" si="17"/>
        <v>23</v>
      </c>
      <c r="F24" s="222">
        <f t="shared" si="18"/>
        <v>8</v>
      </c>
      <c r="G24" s="222">
        <f t="shared" si="19"/>
        <v>0</v>
      </c>
      <c r="H24" s="223">
        <f t="shared" si="20"/>
        <v>0</v>
      </c>
      <c r="I24" s="275">
        <f t="shared" si="21"/>
        <v>2746</v>
      </c>
      <c r="J24" s="225">
        <f t="shared" si="22"/>
        <v>80.76470588235294</v>
      </c>
      <c r="K24" s="225">
        <f>ABS(I24*100/I1)</f>
        <v>80.29239766081871</v>
      </c>
      <c r="L24" s="224">
        <f>K1</f>
        <v>38</v>
      </c>
      <c r="M24" s="224">
        <f aca="true" t="shared" si="38" ref="M24:M38">COUNTIF(X24:BM24,"C")+COUNTIF(X24:BM24,"T")</f>
        <v>35</v>
      </c>
      <c r="N24" s="224">
        <f t="shared" si="28"/>
        <v>0</v>
      </c>
      <c r="O24" s="224">
        <f t="shared" si="29"/>
        <v>0</v>
      </c>
      <c r="P24" s="224">
        <f t="shared" si="30"/>
        <v>0</v>
      </c>
      <c r="Q24" s="224">
        <f t="shared" si="31"/>
        <v>0</v>
      </c>
      <c r="R24" s="226">
        <f t="shared" si="23"/>
        <v>9</v>
      </c>
      <c r="S24" s="223">
        <f t="shared" si="24"/>
        <v>1</v>
      </c>
      <c r="T24" s="223">
        <f t="shared" si="25"/>
        <v>1</v>
      </c>
      <c r="U24" s="223">
        <f t="shared" si="26"/>
        <v>2</v>
      </c>
      <c r="V24" s="290">
        <f t="shared" si="32"/>
        <v>0</v>
      </c>
      <c r="W24" s="92"/>
      <c r="X24" s="229" t="s">
        <v>145</v>
      </c>
      <c r="Y24" s="229" t="s">
        <v>145</v>
      </c>
      <c r="Z24" s="229" t="s">
        <v>145</v>
      </c>
      <c r="AA24" s="229" t="s">
        <v>145</v>
      </c>
      <c r="AB24" s="229" t="s">
        <v>145</v>
      </c>
      <c r="AC24" s="229" t="s">
        <v>145</v>
      </c>
      <c r="AD24" s="229" t="s">
        <v>145</v>
      </c>
      <c r="AE24" s="229" t="s">
        <v>145</v>
      </c>
      <c r="AF24" s="229"/>
      <c r="AG24" s="229" t="s">
        <v>145</v>
      </c>
      <c r="AH24" s="229" t="s">
        <v>145</v>
      </c>
      <c r="AI24" s="229" t="s">
        <v>145</v>
      </c>
      <c r="AJ24" s="229" t="s">
        <v>145</v>
      </c>
      <c r="AK24" s="229" t="s">
        <v>145</v>
      </c>
      <c r="AL24" s="229" t="s">
        <v>145</v>
      </c>
      <c r="AM24" s="229" t="s">
        <v>145</v>
      </c>
      <c r="AN24" s="229"/>
      <c r="AO24" s="229" t="s">
        <v>145</v>
      </c>
      <c r="AP24" s="229" t="s">
        <v>145</v>
      </c>
      <c r="AQ24" s="229" t="s">
        <v>145</v>
      </c>
      <c r="AR24" s="229" t="s">
        <v>145</v>
      </c>
      <c r="AS24" s="229" t="s">
        <v>145</v>
      </c>
      <c r="AT24" s="229"/>
      <c r="AU24" s="223" t="s">
        <v>145</v>
      </c>
      <c r="AV24" s="223" t="s">
        <v>145</v>
      </c>
      <c r="AW24" s="223" t="s">
        <v>145</v>
      </c>
      <c r="AX24" s="223" t="s">
        <v>145</v>
      </c>
      <c r="AY24" s="223" t="s">
        <v>145</v>
      </c>
      <c r="AZ24" s="223" t="s">
        <v>146</v>
      </c>
      <c r="BA24" s="223" t="s">
        <v>145</v>
      </c>
      <c r="BB24" s="223" t="s">
        <v>145</v>
      </c>
      <c r="BC24" s="223" t="s">
        <v>145</v>
      </c>
      <c r="BD24" s="223" t="s">
        <v>145</v>
      </c>
      <c r="BE24" s="223" t="s">
        <v>145</v>
      </c>
      <c r="BF24" s="223" t="s">
        <v>145</v>
      </c>
      <c r="BG24" s="223" t="s">
        <v>145</v>
      </c>
      <c r="BH24" s="223" t="s">
        <v>145</v>
      </c>
      <c r="BI24" s="223" t="s">
        <v>145</v>
      </c>
      <c r="BJ24" s="223"/>
      <c r="BK24" s="229"/>
      <c r="BL24" s="223"/>
      <c r="BM24" s="227"/>
      <c r="BN24" s="227"/>
      <c r="BO24" s="227"/>
      <c r="BP24" s="92"/>
      <c r="BQ24" s="229">
        <v>90</v>
      </c>
      <c r="BR24" s="229">
        <v>90</v>
      </c>
      <c r="BS24" s="229">
        <v>77</v>
      </c>
      <c r="BT24" s="229">
        <v>90</v>
      </c>
      <c r="BU24" s="229">
        <v>90</v>
      </c>
      <c r="BV24" s="229">
        <v>90</v>
      </c>
      <c r="BW24" s="229">
        <v>54</v>
      </c>
      <c r="BX24" s="266">
        <v>43</v>
      </c>
      <c r="BY24" s="229"/>
      <c r="BZ24" s="229">
        <v>90</v>
      </c>
      <c r="CA24" s="229">
        <v>90</v>
      </c>
      <c r="CB24" s="229">
        <v>60</v>
      </c>
      <c r="CC24" s="229">
        <v>90</v>
      </c>
      <c r="CD24" s="229">
        <v>72</v>
      </c>
      <c r="CE24" s="229">
        <v>90</v>
      </c>
      <c r="CF24" s="229">
        <v>90</v>
      </c>
      <c r="CG24" s="229"/>
      <c r="CH24" s="229">
        <v>90</v>
      </c>
      <c r="CI24" s="229">
        <v>90</v>
      </c>
      <c r="CJ24" s="229">
        <v>90</v>
      </c>
      <c r="CK24" s="229">
        <v>90</v>
      </c>
      <c r="CL24" s="266">
        <v>67</v>
      </c>
      <c r="CM24" s="229"/>
      <c r="CN24" s="223">
        <v>90</v>
      </c>
      <c r="CO24" s="223">
        <v>90</v>
      </c>
      <c r="CP24" s="223">
        <v>63</v>
      </c>
      <c r="CQ24" s="223">
        <v>90</v>
      </c>
      <c r="CR24" s="223">
        <v>72</v>
      </c>
      <c r="CS24" s="223"/>
      <c r="CT24" s="223">
        <v>90</v>
      </c>
      <c r="CU24" s="223">
        <v>90</v>
      </c>
      <c r="CV24" s="223">
        <v>90</v>
      </c>
      <c r="CW24" s="223">
        <v>90</v>
      </c>
      <c r="CX24" s="223">
        <v>90</v>
      </c>
      <c r="CY24" s="223">
        <v>45</v>
      </c>
      <c r="CZ24" s="223">
        <v>45</v>
      </c>
      <c r="DA24" s="223">
        <v>78</v>
      </c>
      <c r="DB24" s="223">
        <v>90</v>
      </c>
      <c r="DC24" s="230"/>
      <c r="DD24" s="229"/>
      <c r="DE24" s="223"/>
      <c r="DF24" s="227"/>
      <c r="DG24" s="227"/>
      <c r="DH24" s="227"/>
      <c r="DI24" s="92"/>
      <c r="DJ24" s="229"/>
      <c r="DK24" s="229"/>
      <c r="DL24" s="229"/>
      <c r="DM24" s="229"/>
      <c r="DN24" s="229"/>
      <c r="DO24" s="229"/>
      <c r="DP24" s="229" t="s">
        <v>150</v>
      </c>
      <c r="DQ24" s="229"/>
      <c r="DR24" s="229"/>
      <c r="DS24" s="229"/>
      <c r="DT24" s="229"/>
      <c r="DU24" s="229" t="s">
        <v>150</v>
      </c>
      <c r="DV24" s="229"/>
      <c r="DW24" s="229" t="s">
        <v>150</v>
      </c>
      <c r="DX24" s="229"/>
      <c r="DY24" s="229"/>
      <c r="DZ24" s="229"/>
      <c r="EA24" s="229"/>
      <c r="EB24" s="229"/>
      <c r="EC24" s="229"/>
      <c r="ED24" s="229"/>
      <c r="EE24" s="229"/>
      <c r="EF24" s="229"/>
      <c r="EG24" s="223"/>
      <c r="EH24" s="223"/>
      <c r="EI24" s="223" t="s">
        <v>150</v>
      </c>
      <c r="EJ24" s="223"/>
      <c r="EK24" s="223" t="s">
        <v>150</v>
      </c>
      <c r="EL24" s="223"/>
      <c r="EM24" s="223"/>
      <c r="EN24" s="223"/>
      <c r="EO24" s="223"/>
      <c r="EP24" s="223"/>
      <c r="EQ24" s="223"/>
      <c r="ER24" s="223" t="s">
        <v>150</v>
      </c>
      <c r="ES24" s="223" t="s">
        <v>150</v>
      </c>
      <c r="ET24" s="223" t="s">
        <v>150</v>
      </c>
      <c r="EU24" s="223"/>
      <c r="EV24" s="223"/>
      <c r="EW24" s="223"/>
      <c r="EX24" s="223"/>
      <c r="EY24" s="227"/>
      <c r="EZ24" s="223"/>
      <c r="FA24" s="227"/>
      <c r="FB24" s="269">
        <f t="shared" si="27"/>
        <v>7</v>
      </c>
      <c r="FC24" s="271">
        <f t="shared" si="33"/>
        <v>1</v>
      </c>
      <c r="FD24" s="273">
        <f t="shared" si="34"/>
        <v>1</v>
      </c>
      <c r="FE24" s="93"/>
      <c r="FF24" s="261">
        <v>1</v>
      </c>
      <c r="FG24" s="67"/>
      <c r="FH24" s="67"/>
      <c r="FI24" s="67"/>
      <c r="FJ24" s="261">
        <v>1</v>
      </c>
      <c r="FK24" s="261">
        <v>1</v>
      </c>
      <c r="FL24" s="262">
        <v>2</v>
      </c>
      <c r="FM24" s="263" t="s">
        <v>154</v>
      </c>
      <c r="FN24" s="261">
        <v>1</v>
      </c>
      <c r="FO24" s="67"/>
      <c r="FP24" s="67"/>
      <c r="FQ24" s="67"/>
      <c r="FR24" s="67"/>
      <c r="FS24" s="261">
        <v>1</v>
      </c>
      <c r="FT24" s="67"/>
      <c r="FU24" s="67"/>
      <c r="FV24" s="67"/>
      <c r="FW24" s="67"/>
      <c r="FX24" s="67"/>
      <c r="FY24" s="67"/>
      <c r="FZ24" s="262" t="s">
        <v>153</v>
      </c>
      <c r="GA24" s="263" t="s">
        <v>154</v>
      </c>
      <c r="GB24" s="67"/>
      <c r="GC24" s="67"/>
      <c r="GD24" s="261">
        <v>1</v>
      </c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261">
        <v>1</v>
      </c>
      <c r="GQ24" s="67"/>
      <c r="GR24" s="67"/>
      <c r="GS24" s="71"/>
      <c r="GT24" s="67"/>
      <c r="GU24" s="67"/>
      <c r="GV24" s="67"/>
      <c r="GW24" s="67"/>
      <c r="GX24" s="67"/>
      <c r="GY24" s="67"/>
      <c r="GZ24" s="95"/>
      <c r="HA24" s="288">
        <f t="shared" si="35"/>
        <v>0</v>
      </c>
      <c r="HB24" s="299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300"/>
      <c r="IN24" s="299"/>
      <c r="IO24" s="298"/>
      <c r="IP24" s="298"/>
      <c r="IQ24" s="298"/>
      <c r="IR24" s="298"/>
      <c r="IS24" s="300"/>
      <c r="IT24" s="297"/>
      <c r="IU24" s="297"/>
      <c r="IV24" s="297"/>
    </row>
    <row r="25" spans="1:256" s="235" customFormat="1" ht="12.75" customHeight="1">
      <c r="A25" s="219" t="s">
        <v>97</v>
      </c>
      <c r="B25" s="220" t="s">
        <v>116</v>
      </c>
      <c r="C25" s="221">
        <f t="shared" si="16"/>
        <v>9</v>
      </c>
      <c r="D25" s="222">
        <f>COUNTIF(X25:AQ25,"T")</f>
        <v>9</v>
      </c>
      <c r="E25" s="223">
        <f t="shared" si="17"/>
        <v>9</v>
      </c>
      <c r="F25" s="222">
        <f t="shared" si="18"/>
        <v>0</v>
      </c>
      <c r="G25" s="222">
        <f t="shared" si="19"/>
        <v>0</v>
      </c>
      <c r="H25" s="223">
        <f t="shared" si="20"/>
        <v>0</v>
      </c>
      <c r="I25" s="224">
        <f t="shared" si="21"/>
        <v>810</v>
      </c>
      <c r="J25" s="225">
        <f t="shared" si="22"/>
        <v>90</v>
      </c>
      <c r="K25" s="225">
        <f>ABS(I25*100/I1)</f>
        <v>23.68421052631579</v>
      </c>
      <c r="L25" s="224">
        <f>K1</f>
        <v>38</v>
      </c>
      <c r="M25" s="224">
        <f t="shared" si="38"/>
        <v>9</v>
      </c>
      <c r="N25" s="224">
        <f t="shared" si="28"/>
        <v>0</v>
      </c>
      <c r="O25" s="224">
        <f t="shared" si="29"/>
        <v>0</v>
      </c>
      <c r="P25" s="224">
        <f t="shared" si="30"/>
        <v>0</v>
      </c>
      <c r="Q25" s="224">
        <f t="shared" si="31"/>
        <v>0</v>
      </c>
      <c r="R25" s="226">
        <f t="shared" si="23"/>
        <v>5</v>
      </c>
      <c r="S25" s="223">
        <f t="shared" si="24"/>
        <v>0</v>
      </c>
      <c r="T25" s="223">
        <f t="shared" si="25"/>
        <v>0</v>
      </c>
      <c r="U25" s="223">
        <f t="shared" si="26"/>
        <v>0</v>
      </c>
      <c r="V25" s="290">
        <f t="shared" si="32"/>
        <v>1</v>
      </c>
      <c r="W25" s="92"/>
      <c r="X25" s="229" t="s">
        <v>145</v>
      </c>
      <c r="Y25" s="229" t="s">
        <v>145</v>
      </c>
      <c r="Z25" s="229" t="s">
        <v>145</v>
      </c>
      <c r="AA25" s="229" t="s">
        <v>145</v>
      </c>
      <c r="AB25" s="229" t="s">
        <v>145</v>
      </c>
      <c r="AC25" s="229" t="s">
        <v>145</v>
      </c>
      <c r="AD25" s="229" t="s">
        <v>145</v>
      </c>
      <c r="AE25" s="229" t="s">
        <v>145</v>
      </c>
      <c r="AF25" s="229" t="s">
        <v>145</v>
      </c>
      <c r="AG25" s="229"/>
      <c r="AH25" s="229"/>
      <c r="AI25" s="229"/>
      <c r="AJ25" s="229"/>
      <c r="AK25" s="229"/>
      <c r="AL25" s="229"/>
      <c r="AM25" s="229"/>
      <c r="AN25" s="229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7"/>
      <c r="BN25" s="227"/>
      <c r="BO25" s="227"/>
      <c r="BP25" s="92"/>
      <c r="BQ25" s="229">
        <v>90</v>
      </c>
      <c r="BR25" s="229">
        <v>90</v>
      </c>
      <c r="BS25" s="229">
        <v>90</v>
      </c>
      <c r="BT25" s="229">
        <v>90</v>
      </c>
      <c r="BU25" s="229">
        <v>90</v>
      </c>
      <c r="BV25" s="229">
        <v>90</v>
      </c>
      <c r="BW25" s="229">
        <v>90</v>
      </c>
      <c r="BX25" s="229">
        <v>90</v>
      </c>
      <c r="BY25" s="229">
        <v>90</v>
      </c>
      <c r="BZ25" s="229"/>
      <c r="CA25" s="229"/>
      <c r="CB25" s="229"/>
      <c r="CC25" s="229"/>
      <c r="CD25" s="229"/>
      <c r="CE25" s="229"/>
      <c r="CF25" s="229"/>
      <c r="CG25" s="229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7"/>
      <c r="DG25" s="227"/>
      <c r="DH25" s="227"/>
      <c r="DI25" s="92"/>
      <c r="DJ25" s="229"/>
      <c r="DK25" s="229"/>
      <c r="DL25" s="229"/>
      <c r="DM25" s="229"/>
      <c r="DN25" s="229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7"/>
      <c r="EZ25" s="223"/>
      <c r="FA25" s="227"/>
      <c r="FB25" s="269">
        <f t="shared" si="27"/>
        <v>5</v>
      </c>
      <c r="FC25" s="271">
        <f t="shared" si="33"/>
        <v>0</v>
      </c>
      <c r="FD25" s="273">
        <f t="shared" si="34"/>
        <v>0</v>
      </c>
      <c r="FE25" s="93"/>
      <c r="FF25" s="261">
        <v>1</v>
      </c>
      <c r="FG25" s="67"/>
      <c r="FH25" s="261">
        <v>1</v>
      </c>
      <c r="FI25" s="261">
        <v>1</v>
      </c>
      <c r="FJ25" s="261">
        <v>1</v>
      </c>
      <c r="FK25" s="67"/>
      <c r="FL25" s="67"/>
      <c r="FM25" s="261">
        <v>1</v>
      </c>
      <c r="FN25" s="67"/>
      <c r="FO25" s="67"/>
      <c r="FP25" s="67"/>
      <c r="FQ25" s="67"/>
      <c r="FR25" s="67"/>
      <c r="FS25" s="93"/>
      <c r="FT25" s="67"/>
      <c r="FU25" s="93"/>
      <c r="FV25" s="93"/>
      <c r="FW25" s="67"/>
      <c r="FX25" s="67"/>
      <c r="FY25" s="67"/>
      <c r="FZ25" s="67"/>
      <c r="GA25" s="93"/>
      <c r="GB25" s="67"/>
      <c r="GC25" s="67"/>
      <c r="GD25" s="67"/>
      <c r="GE25" s="67"/>
      <c r="GF25" s="67"/>
      <c r="GG25" s="67"/>
      <c r="GH25" s="67"/>
      <c r="GI25" s="93"/>
      <c r="GJ25" s="67"/>
      <c r="GK25" s="67"/>
      <c r="GL25" s="71"/>
      <c r="GM25" s="67"/>
      <c r="GN25" s="71"/>
      <c r="GO25" s="67"/>
      <c r="GP25" s="71"/>
      <c r="GQ25" s="67"/>
      <c r="GR25" s="67"/>
      <c r="GS25" s="71"/>
      <c r="GT25" s="67"/>
      <c r="GU25" s="67"/>
      <c r="GV25" s="67"/>
      <c r="GW25" s="67"/>
      <c r="GX25" s="67"/>
      <c r="GY25" s="148"/>
      <c r="GZ25" s="149"/>
      <c r="HA25" s="288">
        <f t="shared" si="35"/>
        <v>1</v>
      </c>
      <c r="HB25" s="299"/>
      <c r="HC25" s="298"/>
      <c r="HD25" s="298"/>
      <c r="HE25" s="298"/>
      <c r="HF25" s="298"/>
      <c r="HG25" s="298">
        <v>1</v>
      </c>
      <c r="HH25" s="298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300"/>
      <c r="IN25" s="299"/>
      <c r="IO25" s="298"/>
      <c r="IP25" s="298"/>
      <c r="IQ25" s="298"/>
      <c r="IR25" s="298"/>
      <c r="IS25" s="300"/>
      <c r="IT25" s="297"/>
      <c r="IU25" s="297"/>
      <c r="IV25" s="297"/>
    </row>
    <row r="26" spans="1:256" s="233" customFormat="1" ht="12.75">
      <c r="A26" s="219" t="s">
        <v>98</v>
      </c>
      <c r="B26" s="220"/>
      <c r="C26" s="221">
        <f t="shared" si="16"/>
        <v>0</v>
      </c>
      <c r="D26" s="222">
        <f>COUNTIF(X26:BO26,"T")</f>
        <v>0</v>
      </c>
      <c r="E26" s="223">
        <f t="shared" si="17"/>
        <v>0</v>
      </c>
      <c r="F26" s="222">
        <f t="shared" si="18"/>
        <v>0</v>
      </c>
      <c r="G26" s="222">
        <f t="shared" si="19"/>
        <v>0</v>
      </c>
      <c r="H26" s="223">
        <f t="shared" si="20"/>
        <v>0</v>
      </c>
      <c r="I26" s="224">
        <f t="shared" si="21"/>
        <v>0</v>
      </c>
      <c r="J26" s="225" t="e">
        <f t="shared" si="22"/>
        <v>#DIV/0!</v>
      </c>
      <c r="K26" s="225">
        <f>ABS(I26*100/I1)</f>
        <v>0</v>
      </c>
      <c r="L26" s="224">
        <f>K1</f>
        <v>38</v>
      </c>
      <c r="M26" s="224">
        <f t="shared" si="38"/>
        <v>1</v>
      </c>
      <c r="N26" s="224">
        <f t="shared" si="28"/>
        <v>0</v>
      </c>
      <c r="O26" s="224">
        <f t="shared" si="29"/>
        <v>0</v>
      </c>
      <c r="P26" s="224">
        <f t="shared" si="30"/>
        <v>0</v>
      </c>
      <c r="Q26" s="224">
        <f t="shared" si="31"/>
        <v>0</v>
      </c>
      <c r="R26" s="226">
        <f t="shared" si="23"/>
        <v>0</v>
      </c>
      <c r="S26" s="223">
        <f t="shared" si="24"/>
        <v>0</v>
      </c>
      <c r="T26" s="223">
        <f t="shared" si="25"/>
        <v>0</v>
      </c>
      <c r="U26" s="223">
        <f t="shared" si="26"/>
        <v>0</v>
      </c>
      <c r="V26" s="227">
        <f t="shared" si="32"/>
        <v>0</v>
      </c>
      <c r="W26" s="92"/>
      <c r="X26" s="229"/>
      <c r="Y26" s="229"/>
      <c r="Z26" s="229"/>
      <c r="AA26" s="229"/>
      <c r="AB26" s="229"/>
      <c r="AC26" s="223"/>
      <c r="AD26" s="223"/>
      <c r="AE26" s="223"/>
      <c r="AF26" s="223"/>
      <c r="AG26" s="223" t="s">
        <v>146</v>
      </c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7"/>
      <c r="BN26" s="227"/>
      <c r="BO26" s="227"/>
      <c r="BP26" s="92"/>
      <c r="BQ26" s="229"/>
      <c r="BR26" s="229"/>
      <c r="BS26" s="229"/>
      <c r="BT26" s="229"/>
      <c r="BU26" s="229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7"/>
      <c r="DG26" s="227"/>
      <c r="DH26" s="227"/>
      <c r="DI26" s="92"/>
      <c r="DJ26" s="229"/>
      <c r="DK26" s="229"/>
      <c r="DL26" s="229"/>
      <c r="DM26" s="229"/>
      <c r="DN26" s="229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7"/>
      <c r="EZ26" s="223"/>
      <c r="FA26" s="227"/>
      <c r="FB26" s="269">
        <f t="shared" si="27"/>
        <v>0</v>
      </c>
      <c r="FC26" s="271">
        <f t="shared" si="33"/>
        <v>0</v>
      </c>
      <c r="FD26" s="273">
        <f t="shared" si="34"/>
        <v>0</v>
      </c>
      <c r="FE26" s="93"/>
      <c r="FF26" s="67"/>
      <c r="FG26" s="67"/>
      <c r="FH26" s="67"/>
      <c r="FI26" s="67"/>
      <c r="FJ26" s="67"/>
      <c r="FK26" s="67"/>
      <c r="FL26" s="67"/>
      <c r="FM26" s="67"/>
      <c r="FN26" s="67"/>
      <c r="FO26" s="93"/>
      <c r="FP26" s="93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71"/>
      <c r="GM26" s="67"/>
      <c r="GN26" s="71"/>
      <c r="GO26" s="67"/>
      <c r="GP26" s="67"/>
      <c r="GQ26" s="67"/>
      <c r="GR26" s="67"/>
      <c r="GS26" s="71"/>
      <c r="GT26" s="67"/>
      <c r="GU26" s="67"/>
      <c r="GV26" s="67"/>
      <c r="GW26" s="67"/>
      <c r="GX26" s="67"/>
      <c r="GY26" s="67"/>
      <c r="GZ26" s="95"/>
      <c r="HA26" s="288">
        <f t="shared" si="35"/>
        <v>0</v>
      </c>
      <c r="HB26" s="299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300"/>
      <c r="IN26" s="299"/>
      <c r="IO26" s="298"/>
      <c r="IP26" s="298"/>
      <c r="IQ26" s="298"/>
      <c r="IR26" s="298"/>
      <c r="IS26" s="300"/>
      <c r="IT26" s="297"/>
      <c r="IU26" s="297"/>
      <c r="IV26" s="297"/>
    </row>
    <row r="27" spans="1:256" s="235" customFormat="1" ht="12.75">
      <c r="A27" s="219" t="s">
        <v>99</v>
      </c>
      <c r="B27" s="220" t="s">
        <v>115</v>
      </c>
      <c r="C27" s="221">
        <f t="shared" si="16"/>
        <v>22</v>
      </c>
      <c r="D27" s="222">
        <f aca="true" t="shared" si="39" ref="D27:D42">COUNTIF(X27:BO27,"T")</f>
        <v>16</v>
      </c>
      <c r="E27" s="223">
        <f t="shared" si="17"/>
        <v>9</v>
      </c>
      <c r="F27" s="222">
        <f t="shared" si="18"/>
        <v>6</v>
      </c>
      <c r="G27" s="222">
        <f t="shared" si="19"/>
        <v>6</v>
      </c>
      <c r="H27" s="223">
        <f t="shared" si="20"/>
        <v>0</v>
      </c>
      <c r="I27" s="224">
        <f t="shared" si="21"/>
        <v>1534</v>
      </c>
      <c r="J27" s="225">
        <f t="shared" si="22"/>
        <v>69.72727272727273</v>
      </c>
      <c r="K27" s="225">
        <f>ABS(I27*100/I1)</f>
        <v>44.853801169590646</v>
      </c>
      <c r="L27" s="224">
        <f>K1</f>
        <v>38</v>
      </c>
      <c r="M27" s="224">
        <f t="shared" si="38"/>
        <v>22</v>
      </c>
      <c r="N27" s="224">
        <f t="shared" si="28"/>
        <v>0</v>
      </c>
      <c r="O27" s="224">
        <f t="shared" si="29"/>
        <v>0</v>
      </c>
      <c r="P27" s="224">
        <f t="shared" si="30"/>
        <v>0</v>
      </c>
      <c r="Q27" s="224">
        <f t="shared" si="31"/>
        <v>0</v>
      </c>
      <c r="R27" s="226">
        <f t="shared" si="23"/>
        <v>10</v>
      </c>
      <c r="S27" s="223">
        <f t="shared" si="24"/>
        <v>1</v>
      </c>
      <c r="T27" s="223">
        <f t="shared" si="25"/>
        <v>0</v>
      </c>
      <c r="U27" s="223">
        <f t="shared" si="26"/>
        <v>1</v>
      </c>
      <c r="V27" s="290">
        <f t="shared" si="32"/>
        <v>3</v>
      </c>
      <c r="W27" s="92"/>
      <c r="X27" s="229"/>
      <c r="Y27" s="229"/>
      <c r="Z27" s="229"/>
      <c r="AA27" s="229"/>
      <c r="AB27" s="229"/>
      <c r="AC27" s="223"/>
      <c r="AD27" s="223"/>
      <c r="AE27" s="223"/>
      <c r="AF27" s="223"/>
      <c r="AG27" s="223"/>
      <c r="AH27" s="223"/>
      <c r="AI27" s="223"/>
      <c r="AJ27" s="223" t="s">
        <v>145</v>
      </c>
      <c r="AK27" s="223" t="s">
        <v>145</v>
      </c>
      <c r="AL27" s="223" t="s">
        <v>145</v>
      </c>
      <c r="AM27" s="223" t="s">
        <v>145</v>
      </c>
      <c r="AN27" s="223" t="s">
        <v>145</v>
      </c>
      <c r="AO27" s="223" t="s">
        <v>145</v>
      </c>
      <c r="AP27" s="223" t="s">
        <v>145</v>
      </c>
      <c r="AQ27" s="223" t="s">
        <v>145</v>
      </c>
      <c r="AR27" s="223"/>
      <c r="AS27" s="223"/>
      <c r="AT27" s="223" t="s">
        <v>145</v>
      </c>
      <c r="AU27" s="223"/>
      <c r="AV27" s="223" t="s">
        <v>145</v>
      </c>
      <c r="AW27" s="223" t="s">
        <v>146</v>
      </c>
      <c r="AX27" s="223" t="s">
        <v>145</v>
      </c>
      <c r="AY27" s="223" t="s">
        <v>146</v>
      </c>
      <c r="AZ27" s="223" t="s">
        <v>146</v>
      </c>
      <c r="BA27" s="223" t="s">
        <v>145</v>
      </c>
      <c r="BB27" s="223" t="s">
        <v>145</v>
      </c>
      <c r="BC27" s="223" t="s">
        <v>145</v>
      </c>
      <c r="BD27" s="223" t="s">
        <v>145</v>
      </c>
      <c r="BE27" s="223" t="s">
        <v>145</v>
      </c>
      <c r="BF27" s="223" t="s">
        <v>146</v>
      </c>
      <c r="BG27" s="223" t="s">
        <v>146</v>
      </c>
      <c r="BH27" s="223"/>
      <c r="BI27" s="223" t="s">
        <v>146</v>
      </c>
      <c r="BJ27" s="223"/>
      <c r="BK27" s="223"/>
      <c r="BL27" s="223"/>
      <c r="BM27" s="227"/>
      <c r="BN27" s="227"/>
      <c r="BO27" s="227"/>
      <c r="BP27" s="92"/>
      <c r="BQ27" s="229"/>
      <c r="BR27" s="229"/>
      <c r="BS27" s="229"/>
      <c r="BT27" s="229"/>
      <c r="BU27" s="229"/>
      <c r="BV27" s="223"/>
      <c r="BW27" s="223"/>
      <c r="BX27" s="223"/>
      <c r="BY27" s="223"/>
      <c r="BZ27" s="223"/>
      <c r="CA27" s="223"/>
      <c r="CB27" s="223"/>
      <c r="CC27" s="223">
        <v>90</v>
      </c>
      <c r="CD27" s="223">
        <v>90</v>
      </c>
      <c r="CE27" s="223">
        <v>85</v>
      </c>
      <c r="CF27" s="223">
        <v>90</v>
      </c>
      <c r="CG27" s="223">
        <v>80</v>
      </c>
      <c r="CH27" s="223">
        <v>90</v>
      </c>
      <c r="CI27" s="223">
        <v>90</v>
      </c>
      <c r="CJ27" s="265">
        <v>74</v>
      </c>
      <c r="CK27" s="223"/>
      <c r="CL27" s="223"/>
      <c r="CM27" s="223">
        <v>90</v>
      </c>
      <c r="CN27" s="223"/>
      <c r="CO27" s="223">
        <v>90</v>
      </c>
      <c r="CP27" s="223">
        <v>45</v>
      </c>
      <c r="CQ27" s="223">
        <v>90</v>
      </c>
      <c r="CR27" s="223">
        <v>45</v>
      </c>
      <c r="CS27" s="223">
        <v>45</v>
      </c>
      <c r="CT27" s="223">
        <v>56</v>
      </c>
      <c r="CU27" s="223">
        <v>69</v>
      </c>
      <c r="CV27" s="223">
        <v>90</v>
      </c>
      <c r="CW27" s="223">
        <v>70</v>
      </c>
      <c r="CX27" s="223">
        <v>45</v>
      </c>
      <c r="CY27" s="223">
        <v>45</v>
      </c>
      <c r="CZ27" s="223">
        <v>45</v>
      </c>
      <c r="DA27" s="223"/>
      <c r="DB27" s="223">
        <v>20</v>
      </c>
      <c r="DC27" s="223"/>
      <c r="DD27" s="223"/>
      <c r="DE27" s="223"/>
      <c r="DF27" s="227"/>
      <c r="DG27" s="227"/>
      <c r="DH27" s="227"/>
      <c r="DI27" s="92"/>
      <c r="DJ27" s="229"/>
      <c r="DK27" s="229"/>
      <c r="DL27" s="229"/>
      <c r="DM27" s="229"/>
      <c r="DN27" s="229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 t="s">
        <v>150</v>
      </c>
      <c r="DY27" s="223"/>
      <c r="DZ27" s="223" t="s">
        <v>150</v>
      </c>
      <c r="EA27" s="223"/>
      <c r="EB27" s="223"/>
      <c r="EC27" s="223"/>
      <c r="ED27" s="223"/>
      <c r="EE27" s="223"/>
      <c r="EF27" s="223"/>
      <c r="EG27" s="223"/>
      <c r="EH27" s="223"/>
      <c r="EI27" s="223" t="s">
        <v>151</v>
      </c>
      <c r="EJ27" s="223"/>
      <c r="EK27" s="223" t="s">
        <v>151</v>
      </c>
      <c r="EL27" s="223" t="s">
        <v>151</v>
      </c>
      <c r="EM27" s="223" t="s">
        <v>150</v>
      </c>
      <c r="EN27" s="223" t="s">
        <v>150</v>
      </c>
      <c r="EO27" s="223"/>
      <c r="EP27" s="223" t="s">
        <v>150</v>
      </c>
      <c r="EQ27" s="223" t="s">
        <v>150</v>
      </c>
      <c r="ER27" s="223" t="s">
        <v>151</v>
      </c>
      <c r="ES27" s="223" t="s">
        <v>151</v>
      </c>
      <c r="ET27" s="223"/>
      <c r="EU27" s="223" t="s">
        <v>151</v>
      </c>
      <c r="EV27" s="223"/>
      <c r="EW27" s="223"/>
      <c r="EX27" s="223"/>
      <c r="EY27" s="227"/>
      <c r="EZ27" s="223"/>
      <c r="FA27" s="227"/>
      <c r="FB27" s="269">
        <f t="shared" si="27"/>
        <v>9</v>
      </c>
      <c r="FC27" s="271">
        <f t="shared" si="33"/>
        <v>1</v>
      </c>
      <c r="FD27" s="273">
        <f t="shared" si="34"/>
        <v>0</v>
      </c>
      <c r="FE27" s="93"/>
      <c r="FF27" s="93"/>
      <c r="FG27" s="67"/>
      <c r="FH27" s="67"/>
      <c r="FI27" s="67"/>
      <c r="FJ27" s="93"/>
      <c r="FK27" s="93"/>
      <c r="FL27" s="93"/>
      <c r="FM27" s="93"/>
      <c r="FN27" s="67"/>
      <c r="FO27" s="67"/>
      <c r="FP27" s="93"/>
      <c r="FQ27" s="93"/>
      <c r="FR27" s="261">
        <v>1</v>
      </c>
      <c r="FS27" s="67"/>
      <c r="FT27" s="261">
        <v>1</v>
      </c>
      <c r="FU27" s="261">
        <v>1</v>
      </c>
      <c r="FV27" s="67"/>
      <c r="FW27" s="261">
        <v>1</v>
      </c>
      <c r="FX27" s="262">
        <v>2</v>
      </c>
      <c r="FY27" s="263" t="s">
        <v>154</v>
      </c>
      <c r="FZ27" s="67"/>
      <c r="GA27" s="261">
        <v>1</v>
      </c>
      <c r="GB27" s="93"/>
      <c r="GC27" s="67"/>
      <c r="GD27" s="261">
        <v>1</v>
      </c>
      <c r="GE27" s="67"/>
      <c r="GF27" s="261">
        <v>1</v>
      </c>
      <c r="GG27" s="67"/>
      <c r="GH27" s="67"/>
      <c r="GI27" s="93"/>
      <c r="GJ27" s="93"/>
      <c r="GK27" s="67"/>
      <c r="GL27" s="93"/>
      <c r="GM27" s="261">
        <v>1</v>
      </c>
      <c r="GN27" s="93"/>
      <c r="GO27" s="67"/>
      <c r="GP27" s="261">
        <v>1</v>
      </c>
      <c r="GQ27" s="67"/>
      <c r="GR27" s="67"/>
      <c r="GS27" s="71"/>
      <c r="GT27" s="67"/>
      <c r="GU27" s="67"/>
      <c r="GV27" s="67"/>
      <c r="GW27" s="67"/>
      <c r="GX27" s="67"/>
      <c r="GY27" s="148"/>
      <c r="GZ27" s="149"/>
      <c r="HA27" s="288">
        <f t="shared" si="35"/>
        <v>3</v>
      </c>
      <c r="HB27" s="299"/>
      <c r="HC27" s="298"/>
      <c r="HD27" s="298"/>
      <c r="HE27" s="298"/>
      <c r="HF27" s="298"/>
      <c r="HG27" s="298"/>
      <c r="HH27" s="298"/>
      <c r="HI27" s="298"/>
      <c r="HJ27" s="298"/>
      <c r="HK27" s="298"/>
      <c r="HL27" s="298"/>
      <c r="HM27" s="298"/>
      <c r="HN27" s="298"/>
      <c r="HO27" s="298">
        <v>1</v>
      </c>
      <c r="HP27" s="298"/>
      <c r="HQ27" s="298"/>
      <c r="HR27" s="298"/>
      <c r="HS27" s="298"/>
      <c r="HT27" s="298">
        <v>1</v>
      </c>
      <c r="HU27" s="298">
        <v>1</v>
      </c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298"/>
      <c r="IH27" s="298"/>
      <c r="II27" s="298"/>
      <c r="IJ27" s="298"/>
      <c r="IK27" s="298"/>
      <c r="IL27" s="298"/>
      <c r="IM27" s="300"/>
      <c r="IN27" s="299"/>
      <c r="IO27" s="298"/>
      <c r="IP27" s="298"/>
      <c r="IQ27" s="298"/>
      <c r="IR27" s="298"/>
      <c r="IS27" s="300"/>
      <c r="IT27" s="297"/>
      <c r="IU27" s="297"/>
      <c r="IV27" s="297"/>
    </row>
    <row r="28" spans="1:256" s="233" customFormat="1" ht="12.75">
      <c r="A28" s="234" t="s">
        <v>100</v>
      </c>
      <c r="B28" s="220" t="s">
        <v>114</v>
      </c>
      <c r="C28" s="221">
        <f t="shared" si="16"/>
        <v>5</v>
      </c>
      <c r="D28" s="222">
        <f t="shared" si="39"/>
        <v>4</v>
      </c>
      <c r="E28" s="223">
        <f t="shared" si="17"/>
        <v>3</v>
      </c>
      <c r="F28" s="222">
        <f t="shared" si="18"/>
        <v>1</v>
      </c>
      <c r="G28" s="222">
        <f t="shared" si="19"/>
        <v>1</v>
      </c>
      <c r="H28" s="223">
        <f t="shared" si="20"/>
        <v>0</v>
      </c>
      <c r="I28" s="224">
        <f t="shared" si="21"/>
        <v>385</v>
      </c>
      <c r="J28" s="225">
        <f t="shared" si="22"/>
        <v>77</v>
      </c>
      <c r="K28" s="225">
        <f>ABS(I28*100/I1)</f>
        <v>11.257309941520468</v>
      </c>
      <c r="L28" s="224">
        <f>K1</f>
        <v>38</v>
      </c>
      <c r="M28" s="224">
        <f t="shared" si="38"/>
        <v>6</v>
      </c>
      <c r="N28" s="224">
        <f t="shared" si="28"/>
        <v>0</v>
      </c>
      <c r="O28" s="224">
        <f t="shared" si="29"/>
        <v>0</v>
      </c>
      <c r="P28" s="224">
        <f t="shared" si="30"/>
        <v>0</v>
      </c>
      <c r="Q28" s="224">
        <f t="shared" si="31"/>
        <v>0</v>
      </c>
      <c r="R28" s="226">
        <f t="shared" si="23"/>
        <v>1</v>
      </c>
      <c r="S28" s="223">
        <f t="shared" si="24"/>
        <v>0</v>
      </c>
      <c r="T28" s="223">
        <f t="shared" si="25"/>
        <v>0</v>
      </c>
      <c r="U28" s="223">
        <f t="shared" si="26"/>
        <v>0</v>
      </c>
      <c r="V28" s="290">
        <f t="shared" si="32"/>
        <v>0</v>
      </c>
      <c r="W28" s="92"/>
      <c r="X28" s="229"/>
      <c r="Y28" s="229"/>
      <c r="Z28" s="229"/>
      <c r="AA28" s="229"/>
      <c r="AB28" s="229"/>
      <c r="AC28" s="223"/>
      <c r="AD28" s="223"/>
      <c r="AE28" s="223"/>
      <c r="AF28" s="223" t="s">
        <v>146</v>
      </c>
      <c r="AG28" s="223" t="s">
        <v>145</v>
      </c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 t="s">
        <v>146</v>
      </c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 t="s">
        <v>145</v>
      </c>
      <c r="BH28" s="223" t="s">
        <v>145</v>
      </c>
      <c r="BI28" s="223" t="s">
        <v>145</v>
      </c>
      <c r="BJ28" s="223"/>
      <c r="BK28" s="223"/>
      <c r="BL28" s="223"/>
      <c r="BM28" s="227"/>
      <c r="BN28" s="227"/>
      <c r="BO28" s="227"/>
      <c r="BP28" s="92"/>
      <c r="BQ28" s="229"/>
      <c r="BR28" s="229"/>
      <c r="BS28" s="229"/>
      <c r="BT28" s="229"/>
      <c r="BU28" s="229"/>
      <c r="BV28" s="223"/>
      <c r="BW28" s="223"/>
      <c r="BX28" s="223"/>
      <c r="BY28" s="223">
        <v>45</v>
      </c>
      <c r="BZ28" s="223">
        <v>90</v>
      </c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>
        <v>90</v>
      </c>
      <c r="DA28" s="223">
        <v>90</v>
      </c>
      <c r="DB28" s="223">
        <v>70</v>
      </c>
      <c r="DC28" s="223"/>
      <c r="DD28" s="223"/>
      <c r="DE28" s="223"/>
      <c r="DF28" s="227"/>
      <c r="DG28" s="227"/>
      <c r="DH28" s="227"/>
      <c r="DI28" s="92"/>
      <c r="DJ28" s="229"/>
      <c r="DK28" s="229"/>
      <c r="DL28" s="229"/>
      <c r="DM28" s="229"/>
      <c r="DN28" s="229"/>
      <c r="DO28" s="223"/>
      <c r="DP28" s="223"/>
      <c r="DQ28" s="223"/>
      <c r="DR28" s="223" t="s">
        <v>151</v>
      </c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 t="s">
        <v>150</v>
      </c>
      <c r="EV28" s="223"/>
      <c r="EW28" s="223"/>
      <c r="EX28" s="223"/>
      <c r="EY28" s="227"/>
      <c r="EZ28" s="223"/>
      <c r="FA28" s="227"/>
      <c r="FB28" s="269">
        <f t="shared" si="27"/>
        <v>1</v>
      </c>
      <c r="FC28" s="271">
        <f t="shared" si="33"/>
        <v>0</v>
      </c>
      <c r="FD28" s="273">
        <f t="shared" si="34"/>
        <v>0</v>
      </c>
      <c r="FE28" s="93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93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93"/>
      <c r="GD28" s="67"/>
      <c r="GE28" s="93"/>
      <c r="GF28" s="67"/>
      <c r="GG28" s="67"/>
      <c r="GH28" s="67"/>
      <c r="GI28" s="67"/>
      <c r="GJ28" s="67"/>
      <c r="GK28" s="67"/>
      <c r="GL28" s="67"/>
      <c r="GM28" s="67"/>
      <c r="GN28" s="261">
        <v>1</v>
      </c>
      <c r="GO28" s="67"/>
      <c r="GP28" s="71"/>
      <c r="GQ28" s="67"/>
      <c r="GR28" s="67"/>
      <c r="GS28" s="71"/>
      <c r="GT28" s="67"/>
      <c r="GU28" s="67"/>
      <c r="GV28" s="67"/>
      <c r="GW28" s="67"/>
      <c r="GX28" s="67"/>
      <c r="GY28" s="67"/>
      <c r="GZ28" s="95"/>
      <c r="HA28" s="288">
        <f t="shared" si="35"/>
        <v>0</v>
      </c>
      <c r="HB28" s="299"/>
      <c r="HC28" s="298"/>
      <c r="HD28" s="298"/>
      <c r="HE28" s="298"/>
      <c r="HF28" s="298"/>
      <c r="HG28" s="298"/>
      <c r="HH28" s="298"/>
      <c r="HI28" s="298"/>
      <c r="HJ28" s="298"/>
      <c r="HK28" s="298"/>
      <c r="HL28" s="298"/>
      <c r="HM28" s="298"/>
      <c r="HN28" s="298"/>
      <c r="HO28" s="298"/>
      <c r="HP28" s="298"/>
      <c r="HQ28" s="298"/>
      <c r="HR28" s="298"/>
      <c r="HS28" s="298"/>
      <c r="HT28" s="298"/>
      <c r="HU28" s="298"/>
      <c r="HV28" s="298"/>
      <c r="HW28" s="298"/>
      <c r="HX28" s="298"/>
      <c r="HY28" s="298"/>
      <c r="HZ28" s="298"/>
      <c r="IA28" s="298"/>
      <c r="IB28" s="298"/>
      <c r="IC28" s="298"/>
      <c r="ID28" s="298"/>
      <c r="IE28" s="298"/>
      <c r="IF28" s="298"/>
      <c r="IG28" s="298"/>
      <c r="IH28" s="298"/>
      <c r="II28" s="298"/>
      <c r="IJ28" s="298"/>
      <c r="IK28" s="298"/>
      <c r="IL28" s="298"/>
      <c r="IM28" s="300"/>
      <c r="IN28" s="299"/>
      <c r="IO28" s="298"/>
      <c r="IP28" s="298"/>
      <c r="IQ28" s="298"/>
      <c r="IR28" s="298"/>
      <c r="IS28" s="300"/>
      <c r="IT28" s="297"/>
      <c r="IU28" s="297"/>
      <c r="IV28" s="297"/>
    </row>
    <row r="29" spans="1:256" s="235" customFormat="1" ht="13.5" customHeight="1">
      <c r="A29" s="219" t="s">
        <v>147</v>
      </c>
      <c r="B29" s="220" t="s">
        <v>112</v>
      </c>
      <c r="C29" s="221">
        <f t="shared" si="16"/>
        <v>8</v>
      </c>
      <c r="D29" s="222">
        <f t="shared" si="39"/>
        <v>4</v>
      </c>
      <c r="E29" s="223">
        <f t="shared" si="17"/>
        <v>2</v>
      </c>
      <c r="F29" s="222">
        <f t="shared" si="18"/>
        <v>2</v>
      </c>
      <c r="G29" s="222">
        <f t="shared" si="19"/>
        <v>4</v>
      </c>
      <c r="H29" s="223">
        <f t="shared" si="20"/>
        <v>0</v>
      </c>
      <c r="I29" s="224">
        <f t="shared" si="21"/>
        <v>452</v>
      </c>
      <c r="J29" s="225">
        <f t="shared" si="22"/>
        <v>56.5</v>
      </c>
      <c r="K29" s="225">
        <f>ABS(I29*100/I1)</f>
        <v>13.216374269005849</v>
      </c>
      <c r="L29" s="224">
        <f>K1</f>
        <v>38</v>
      </c>
      <c r="M29" s="224">
        <f t="shared" si="38"/>
        <v>8</v>
      </c>
      <c r="N29" s="224">
        <f t="shared" si="28"/>
        <v>0</v>
      </c>
      <c r="O29" s="224">
        <f t="shared" si="29"/>
        <v>0</v>
      </c>
      <c r="P29" s="224">
        <f t="shared" si="30"/>
        <v>0</v>
      </c>
      <c r="Q29" s="224">
        <f t="shared" si="31"/>
        <v>0</v>
      </c>
      <c r="R29" s="226">
        <f t="shared" si="23"/>
        <v>3</v>
      </c>
      <c r="S29" s="223">
        <f t="shared" si="24"/>
        <v>0</v>
      </c>
      <c r="T29" s="223">
        <f t="shared" si="25"/>
        <v>0</v>
      </c>
      <c r="U29" s="223">
        <f t="shared" si="26"/>
        <v>0</v>
      </c>
      <c r="V29" s="290">
        <f t="shared" si="32"/>
        <v>0</v>
      </c>
      <c r="W29" s="92"/>
      <c r="X29" s="229" t="s">
        <v>146</v>
      </c>
      <c r="Y29" s="223" t="s">
        <v>145</v>
      </c>
      <c r="Z29" s="223" t="s">
        <v>145</v>
      </c>
      <c r="AA29" s="223"/>
      <c r="AB29" s="223" t="s">
        <v>146</v>
      </c>
      <c r="AC29" s="223" t="s">
        <v>145</v>
      </c>
      <c r="AD29" s="223" t="s">
        <v>146</v>
      </c>
      <c r="AE29" s="223" t="s">
        <v>146</v>
      </c>
      <c r="AF29" s="223" t="s">
        <v>145</v>
      </c>
      <c r="AG29" s="223"/>
      <c r="AH29" s="223"/>
      <c r="AI29" s="223"/>
      <c r="AJ29" s="223"/>
      <c r="AK29" s="229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7"/>
      <c r="BN29" s="227"/>
      <c r="BO29" s="227"/>
      <c r="BP29" s="92"/>
      <c r="BQ29" s="229">
        <v>45</v>
      </c>
      <c r="BR29" s="223">
        <v>90</v>
      </c>
      <c r="BS29" s="223">
        <v>67</v>
      </c>
      <c r="BT29" s="223"/>
      <c r="BU29" s="223">
        <v>45</v>
      </c>
      <c r="BV29" s="223">
        <v>45</v>
      </c>
      <c r="BW29" s="223">
        <v>25</v>
      </c>
      <c r="BX29" s="223">
        <v>45</v>
      </c>
      <c r="BY29" s="223">
        <v>90</v>
      </c>
      <c r="BZ29" s="223"/>
      <c r="CA29" s="223"/>
      <c r="CB29" s="223"/>
      <c r="CC29" s="223"/>
      <c r="CD29" s="229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7"/>
      <c r="DG29" s="227"/>
      <c r="DH29" s="227"/>
      <c r="DI29" s="92"/>
      <c r="DJ29" s="229" t="s">
        <v>151</v>
      </c>
      <c r="DK29" s="229"/>
      <c r="DL29" s="229" t="s">
        <v>150</v>
      </c>
      <c r="DM29" s="229"/>
      <c r="DN29" s="229" t="s">
        <v>151</v>
      </c>
      <c r="DO29" s="223" t="s">
        <v>150</v>
      </c>
      <c r="DP29" s="223" t="s">
        <v>151</v>
      </c>
      <c r="DQ29" s="223" t="s">
        <v>151</v>
      </c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7"/>
      <c r="EZ29" s="223"/>
      <c r="FA29" s="227"/>
      <c r="FB29" s="269">
        <f t="shared" si="27"/>
        <v>3</v>
      </c>
      <c r="FC29" s="271">
        <f t="shared" si="33"/>
        <v>0</v>
      </c>
      <c r="FD29" s="273">
        <f t="shared" si="34"/>
        <v>0</v>
      </c>
      <c r="FE29" s="93"/>
      <c r="FF29" s="67"/>
      <c r="FG29" s="74"/>
      <c r="FH29" s="67"/>
      <c r="FI29" s="261">
        <v>1</v>
      </c>
      <c r="FJ29" s="261">
        <v>1</v>
      </c>
      <c r="FK29" s="67"/>
      <c r="FL29" s="261">
        <v>1</v>
      </c>
      <c r="FM29" s="93"/>
      <c r="FN29" s="93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71"/>
      <c r="GQ29" s="67"/>
      <c r="GR29" s="67"/>
      <c r="GS29" s="71"/>
      <c r="GT29" s="67"/>
      <c r="GU29" s="67"/>
      <c r="GV29" s="67"/>
      <c r="GW29" s="67"/>
      <c r="GX29" s="67"/>
      <c r="GY29" s="148"/>
      <c r="GZ29" s="149"/>
      <c r="HA29" s="288">
        <f t="shared" si="35"/>
        <v>0</v>
      </c>
      <c r="HB29" s="299"/>
      <c r="HC29" s="298"/>
      <c r="HD29" s="298"/>
      <c r="HE29" s="298"/>
      <c r="HF29" s="298"/>
      <c r="HG29" s="298"/>
      <c r="HH29" s="298"/>
      <c r="HI29" s="298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298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298"/>
      <c r="IH29" s="298"/>
      <c r="II29" s="298"/>
      <c r="IJ29" s="298"/>
      <c r="IK29" s="298"/>
      <c r="IL29" s="298"/>
      <c r="IM29" s="300"/>
      <c r="IN29" s="299"/>
      <c r="IO29" s="298"/>
      <c r="IP29" s="298"/>
      <c r="IQ29" s="298"/>
      <c r="IR29" s="298"/>
      <c r="IS29" s="300"/>
      <c r="IT29" s="297"/>
      <c r="IU29" s="297"/>
      <c r="IV29" s="297"/>
    </row>
    <row r="30" spans="1:256" ht="12.75">
      <c r="A30" s="138" t="s">
        <v>148</v>
      </c>
      <c r="B30" s="73" t="s">
        <v>112</v>
      </c>
      <c r="C30" s="308">
        <f t="shared" si="16"/>
        <v>18</v>
      </c>
      <c r="D30" s="16">
        <f t="shared" si="39"/>
        <v>3</v>
      </c>
      <c r="E30" s="67">
        <f t="shared" si="17"/>
        <v>2</v>
      </c>
      <c r="F30" s="16">
        <f t="shared" si="18"/>
        <v>1</v>
      </c>
      <c r="G30" s="16">
        <f t="shared" si="19"/>
        <v>16</v>
      </c>
      <c r="H30" s="67">
        <f t="shared" si="20"/>
        <v>0</v>
      </c>
      <c r="I30" s="68">
        <f t="shared" si="21"/>
        <v>669</v>
      </c>
      <c r="J30" s="69">
        <f t="shared" si="22"/>
        <v>37.166666666666664</v>
      </c>
      <c r="K30" s="69">
        <f>ABS(I30*100/I1)</f>
        <v>19.56140350877193</v>
      </c>
      <c r="L30" s="68">
        <f>K1</f>
        <v>38</v>
      </c>
      <c r="M30" s="68">
        <f t="shared" si="38"/>
        <v>19</v>
      </c>
      <c r="N30" s="68">
        <f>SUM(O30:Q30)</f>
        <v>0</v>
      </c>
      <c r="O30" s="68">
        <f t="shared" si="29"/>
        <v>0</v>
      </c>
      <c r="P30" s="68">
        <f t="shared" si="30"/>
        <v>0</v>
      </c>
      <c r="Q30" s="68">
        <f t="shared" si="31"/>
        <v>0</v>
      </c>
      <c r="R30" s="70">
        <f t="shared" si="23"/>
        <v>4</v>
      </c>
      <c r="S30" s="67">
        <f t="shared" si="24"/>
        <v>1</v>
      </c>
      <c r="T30" s="67">
        <f t="shared" si="25"/>
        <v>0</v>
      </c>
      <c r="U30" s="67">
        <f t="shared" si="26"/>
        <v>1</v>
      </c>
      <c r="V30" s="290">
        <f t="shared" si="32"/>
        <v>3</v>
      </c>
      <c r="W30" s="92"/>
      <c r="X30" s="93"/>
      <c r="Y30" s="93"/>
      <c r="Z30" s="93"/>
      <c r="AA30" s="93"/>
      <c r="AB30" s="93"/>
      <c r="AC30" s="67"/>
      <c r="AD30" s="67"/>
      <c r="AE30" s="67" t="s">
        <v>146</v>
      </c>
      <c r="AF30" s="67" t="s">
        <v>145</v>
      </c>
      <c r="AG30" s="67"/>
      <c r="AH30" s="67" t="s">
        <v>146</v>
      </c>
      <c r="AI30" s="67" t="s">
        <v>146</v>
      </c>
      <c r="AJ30" s="67" t="s">
        <v>146</v>
      </c>
      <c r="AK30" s="67" t="s">
        <v>146</v>
      </c>
      <c r="AL30" s="67" t="s">
        <v>145</v>
      </c>
      <c r="AM30" s="67" t="s">
        <v>146</v>
      </c>
      <c r="AN30" s="67" t="s">
        <v>146</v>
      </c>
      <c r="AO30" s="67" t="s">
        <v>146</v>
      </c>
      <c r="AP30" s="67" t="s">
        <v>146</v>
      </c>
      <c r="AQ30" s="67" t="s">
        <v>145</v>
      </c>
      <c r="AR30" s="67" t="s">
        <v>146</v>
      </c>
      <c r="AS30" s="67"/>
      <c r="AT30" s="67" t="s">
        <v>146</v>
      </c>
      <c r="AU30" s="67" t="s">
        <v>146</v>
      </c>
      <c r="AV30" s="67" t="s">
        <v>146</v>
      </c>
      <c r="AW30" s="67" t="s">
        <v>146</v>
      </c>
      <c r="AX30" s="67"/>
      <c r="AY30" s="67"/>
      <c r="AZ30" s="67" t="s">
        <v>146</v>
      </c>
      <c r="BA30" s="67" t="s">
        <v>146</v>
      </c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126"/>
      <c r="BQ30" s="93"/>
      <c r="BR30" s="93"/>
      <c r="BS30" s="93"/>
      <c r="BT30" s="93"/>
      <c r="BU30" s="93"/>
      <c r="BV30" s="67"/>
      <c r="BW30" s="67"/>
      <c r="BX30" s="67">
        <v>31</v>
      </c>
      <c r="BY30" s="67">
        <v>83</v>
      </c>
      <c r="BZ30" s="67"/>
      <c r="CA30" s="67">
        <v>45</v>
      </c>
      <c r="CB30" s="67">
        <v>10</v>
      </c>
      <c r="CC30" s="67">
        <v>12</v>
      </c>
      <c r="CD30" s="67">
        <v>33</v>
      </c>
      <c r="CE30" s="67">
        <v>90</v>
      </c>
      <c r="CF30" s="67"/>
      <c r="CG30" s="67">
        <v>45</v>
      </c>
      <c r="CH30" s="67">
        <v>45</v>
      </c>
      <c r="CI30" s="67">
        <v>20</v>
      </c>
      <c r="CJ30" s="67">
        <v>90</v>
      </c>
      <c r="CK30" s="67">
        <v>30</v>
      </c>
      <c r="CL30" s="67"/>
      <c r="CM30" s="67">
        <v>45</v>
      </c>
      <c r="CN30" s="67">
        <v>11</v>
      </c>
      <c r="CO30" s="67">
        <v>25</v>
      </c>
      <c r="CP30" s="67">
        <v>27</v>
      </c>
      <c r="CQ30" s="67"/>
      <c r="CR30" s="67"/>
      <c r="CS30" s="67">
        <v>24</v>
      </c>
      <c r="CT30" s="67">
        <v>3</v>
      </c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71"/>
      <c r="DG30" s="67"/>
      <c r="DH30" s="67"/>
      <c r="DI30" s="92"/>
      <c r="DJ30" s="93"/>
      <c r="DK30" s="93"/>
      <c r="DL30" s="93"/>
      <c r="DM30" s="93"/>
      <c r="DN30" s="93"/>
      <c r="DO30" s="67"/>
      <c r="DP30" s="67"/>
      <c r="DQ30" s="67" t="s">
        <v>151</v>
      </c>
      <c r="DR30" s="67" t="s">
        <v>150</v>
      </c>
      <c r="DS30" s="67"/>
      <c r="DT30" s="67" t="s">
        <v>151</v>
      </c>
      <c r="DU30" s="67" t="s">
        <v>151</v>
      </c>
      <c r="DV30" s="67" t="s">
        <v>151</v>
      </c>
      <c r="DW30" s="67" t="s">
        <v>151</v>
      </c>
      <c r="DX30" s="67"/>
      <c r="DY30" s="67" t="s">
        <v>151</v>
      </c>
      <c r="DZ30" s="67" t="s">
        <v>151</v>
      </c>
      <c r="EA30" s="67" t="s">
        <v>151</v>
      </c>
      <c r="EB30" s="67" t="s">
        <v>151</v>
      </c>
      <c r="EC30" s="67"/>
      <c r="ED30" s="67" t="s">
        <v>151</v>
      </c>
      <c r="EE30" s="67"/>
      <c r="EF30" s="67" t="s">
        <v>151</v>
      </c>
      <c r="EG30" s="67" t="s">
        <v>151</v>
      </c>
      <c r="EH30" s="67" t="s">
        <v>151</v>
      </c>
      <c r="EI30" s="67" t="s">
        <v>151</v>
      </c>
      <c r="EJ30" s="74"/>
      <c r="EK30" s="67"/>
      <c r="EL30" s="67" t="s">
        <v>151</v>
      </c>
      <c r="EM30" s="67" t="s">
        <v>151</v>
      </c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71"/>
      <c r="EZ30" s="67"/>
      <c r="FA30" s="71"/>
      <c r="FB30" s="165">
        <f t="shared" si="27"/>
        <v>3</v>
      </c>
      <c r="FC30" s="162">
        <f t="shared" si="33"/>
        <v>1</v>
      </c>
      <c r="FD30" s="216">
        <f t="shared" si="34"/>
        <v>0</v>
      </c>
      <c r="FE30" s="93"/>
      <c r="FF30" s="67"/>
      <c r="FG30" s="93"/>
      <c r="FH30" s="67"/>
      <c r="FI30" s="67"/>
      <c r="FJ30" s="67"/>
      <c r="FK30" s="93"/>
      <c r="FL30" s="67"/>
      <c r="FM30" s="67"/>
      <c r="FN30" s="67"/>
      <c r="FO30" s="67"/>
      <c r="FP30" s="67"/>
      <c r="FQ30" s="67"/>
      <c r="FR30" s="261">
        <v>1</v>
      </c>
      <c r="FS30" s="67"/>
      <c r="FT30" s="67"/>
      <c r="FU30" s="67"/>
      <c r="FV30" s="67"/>
      <c r="FW30" s="67"/>
      <c r="FX30" s="261">
        <v>1</v>
      </c>
      <c r="FY30" s="67"/>
      <c r="FZ30" s="262">
        <v>2</v>
      </c>
      <c r="GA30" s="263" t="s">
        <v>154</v>
      </c>
      <c r="GB30" s="93"/>
      <c r="GC30" s="67"/>
      <c r="GD30" s="93"/>
      <c r="GE30" s="67"/>
      <c r="GF30" s="67"/>
      <c r="GG30" s="261">
        <v>1</v>
      </c>
      <c r="GH30" s="67"/>
      <c r="GI30" s="67"/>
      <c r="GJ30" s="93"/>
      <c r="GK30" s="67"/>
      <c r="GL30" s="67"/>
      <c r="GM30" s="67"/>
      <c r="GN30" s="93"/>
      <c r="GO30" s="67"/>
      <c r="GP30" s="71"/>
      <c r="GQ30" s="67"/>
      <c r="GR30" s="67"/>
      <c r="GS30" s="71"/>
      <c r="GT30" s="67"/>
      <c r="GU30" s="67"/>
      <c r="GV30" s="67"/>
      <c r="GW30" s="67"/>
      <c r="GX30" s="67"/>
      <c r="GY30" s="148"/>
      <c r="GZ30" s="149"/>
      <c r="HA30" s="288">
        <f t="shared" si="35"/>
        <v>3</v>
      </c>
      <c r="HB30" s="301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>
        <v>1</v>
      </c>
      <c r="HO30" s="302"/>
      <c r="HP30" s="302"/>
      <c r="HQ30" s="302">
        <v>1</v>
      </c>
      <c r="HR30" s="302"/>
      <c r="HS30" s="302">
        <v>1</v>
      </c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3"/>
      <c r="IN30" s="301"/>
      <c r="IO30" s="302"/>
      <c r="IP30" s="302"/>
      <c r="IQ30" s="302"/>
      <c r="IR30" s="302"/>
      <c r="IS30" s="303"/>
      <c r="IT30" s="304"/>
      <c r="IU30" s="304"/>
      <c r="IV30" s="304"/>
    </row>
    <row r="31" spans="1:256" s="2" customFormat="1" ht="12.75">
      <c r="A31" s="138" t="s">
        <v>101</v>
      </c>
      <c r="B31" s="73"/>
      <c r="C31" s="22">
        <f t="shared" si="16"/>
        <v>22</v>
      </c>
      <c r="D31" s="16">
        <f t="shared" si="39"/>
        <v>16</v>
      </c>
      <c r="E31" s="67">
        <f t="shared" si="17"/>
        <v>8</v>
      </c>
      <c r="F31" s="16">
        <f t="shared" si="18"/>
        <v>8</v>
      </c>
      <c r="G31" s="16">
        <f t="shared" si="19"/>
        <v>6</v>
      </c>
      <c r="H31" s="67">
        <f t="shared" si="20"/>
        <v>0</v>
      </c>
      <c r="I31" s="68">
        <f t="shared" si="21"/>
        <v>1389</v>
      </c>
      <c r="J31" s="69">
        <f t="shared" si="22"/>
        <v>63.13636363636363</v>
      </c>
      <c r="K31" s="69">
        <f>ABS(I31*100/I1)</f>
        <v>40.6140350877193</v>
      </c>
      <c r="L31" s="68">
        <f>K1</f>
        <v>38</v>
      </c>
      <c r="M31" s="68">
        <f t="shared" si="38"/>
        <v>23</v>
      </c>
      <c r="N31" s="68">
        <f t="shared" si="28"/>
        <v>0</v>
      </c>
      <c r="O31" s="68">
        <f t="shared" si="29"/>
        <v>0</v>
      </c>
      <c r="P31" s="68">
        <f t="shared" si="30"/>
        <v>0</v>
      </c>
      <c r="Q31" s="68">
        <f t="shared" si="31"/>
        <v>0</v>
      </c>
      <c r="R31" s="70">
        <f t="shared" si="23"/>
        <v>3</v>
      </c>
      <c r="S31" s="67">
        <f t="shared" si="24"/>
        <v>0</v>
      </c>
      <c r="T31" s="67">
        <f t="shared" si="25"/>
        <v>0</v>
      </c>
      <c r="U31" s="67">
        <f t="shared" si="26"/>
        <v>0</v>
      </c>
      <c r="V31" s="290">
        <f t="shared" si="32"/>
        <v>8</v>
      </c>
      <c r="W31" s="92"/>
      <c r="X31" s="93"/>
      <c r="Y31" s="93"/>
      <c r="Z31" s="93"/>
      <c r="AA31" s="93"/>
      <c r="AB31" s="93"/>
      <c r="AC31" s="67"/>
      <c r="AD31" s="67"/>
      <c r="AE31" s="67"/>
      <c r="AF31" s="67"/>
      <c r="AG31" s="67" t="s">
        <v>145</v>
      </c>
      <c r="AH31" s="67" t="s">
        <v>145</v>
      </c>
      <c r="AI31" s="67" t="s">
        <v>145</v>
      </c>
      <c r="AJ31" s="67" t="s">
        <v>145</v>
      </c>
      <c r="AK31" s="67" t="s">
        <v>145</v>
      </c>
      <c r="AL31" s="67" t="s">
        <v>145</v>
      </c>
      <c r="AM31" s="67" t="s">
        <v>145</v>
      </c>
      <c r="AN31" s="67" t="s">
        <v>145</v>
      </c>
      <c r="AO31" s="67" t="s">
        <v>146</v>
      </c>
      <c r="AP31" s="67" t="s">
        <v>145</v>
      </c>
      <c r="AQ31" s="67" t="s">
        <v>146</v>
      </c>
      <c r="AR31" s="67" t="s">
        <v>145</v>
      </c>
      <c r="AS31" s="67" t="s">
        <v>145</v>
      </c>
      <c r="AT31" s="67" t="s">
        <v>145</v>
      </c>
      <c r="AU31" s="67" t="s">
        <v>145</v>
      </c>
      <c r="AV31" s="67"/>
      <c r="AW31" s="67"/>
      <c r="AX31" s="67"/>
      <c r="AY31" s="67"/>
      <c r="AZ31" s="67"/>
      <c r="BA31" s="67" t="s">
        <v>145</v>
      </c>
      <c r="BB31" s="67" t="s">
        <v>146</v>
      </c>
      <c r="BC31" s="67" t="s">
        <v>146</v>
      </c>
      <c r="BD31" s="67" t="s">
        <v>146</v>
      </c>
      <c r="BE31" s="67" t="s">
        <v>146</v>
      </c>
      <c r="BF31" s="67"/>
      <c r="BG31" s="67" t="s">
        <v>145</v>
      </c>
      <c r="BH31" s="67" t="s">
        <v>145</v>
      </c>
      <c r="BI31" s="67" t="s">
        <v>146</v>
      </c>
      <c r="BJ31" s="67"/>
      <c r="BK31" s="67"/>
      <c r="BL31" s="67"/>
      <c r="BM31" s="67"/>
      <c r="BN31" s="67"/>
      <c r="BO31" s="67"/>
      <c r="BP31" s="125"/>
      <c r="BQ31" s="93"/>
      <c r="BR31" s="93"/>
      <c r="BS31" s="93"/>
      <c r="BT31" s="93"/>
      <c r="BU31" s="93"/>
      <c r="BV31" s="67"/>
      <c r="BW31" s="67"/>
      <c r="BX31" s="67"/>
      <c r="BY31" s="67"/>
      <c r="BZ31" s="67">
        <v>90</v>
      </c>
      <c r="CA31" s="67">
        <v>85</v>
      </c>
      <c r="CB31" s="67">
        <v>90</v>
      </c>
      <c r="CC31" s="67">
        <v>83</v>
      </c>
      <c r="CD31" s="67">
        <v>90</v>
      </c>
      <c r="CE31" s="67">
        <v>90</v>
      </c>
      <c r="CF31" s="67">
        <v>90</v>
      </c>
      <c r="CG31" s="67">
        <v>45</v>
      </c>
      <c r="CH31" s="67">
        <v>45</v>
      </c>
      <c r="CI31" s="67">
        <v>90</v>
      </c>
      <c r="CJ31" s="67">
        <v>45</v>
      </c>
      <c r="CK31" s="67">
        <v>60</v>
      </c>
      <c r="CL31" s="67">
        <v>80</v>
      </c>
      <c r="CM31" s="67">
        <v>90</v>
      </c>
      <c r="CN31" s="67">
        <v>5</v>
      </c>
      <c r="CO31" s="67"/>
      <c r="CP31" s="67"/>
      <c r="CQ31" s="67"/>
      <c r="CR31" s="67"/>
      <c r="CS31" s="67"/>
      <c r="CT31" s="67">
        <v>90</v>
      </c>
      <c r="CU31" s="67"/>
      <c r="CV31" s="67">
        <v>10</v>
      </c>
      <c r="CW31" s="67">
        <v>35</v>
      </c>
      <c r="CX31" s="67">
        <v>45</v>
      </c>
      <c r="CY31" s="67"/>
      <c r="CZ31" s="67">
        <v>45</v>
      </c>
      <c r="DA31" s="67">
        <v>53</v>
      </c>
      <c r="DB31" s="67">
        <v>33</v>
      </c>
      <c r="DC31" s="67"/>
      <c r="DD31" s="67"/>
      <c r="DE31" s="67"/>
      <c r="DF31" s="67"/>
      <c r="DG31" s="67"/>
      <c r="DH31" s="67"/>
      <c r="DI31" s="92"/>
      <c r="DJ31" s="93"/>
      <c r="DK31" s="93"/>
      <c r="DL31" s="93"/>
      <c r="DM31" s="93"/>
      <c r="DN31" s="93"/>
      <c r="DO31" s="67"/>
      <c r="DP31" s="67"/>
      <c r="DQ31" s="67"/>
      <c r="DR31" s="67"/>
      <c r="DS31" s="67"/>
      <c r="DT31" s="67" t="s">
        <v>150</v>
      </c>
      <c r="DU31" s="67"/>
      <c r="DV31" s="67" t="s">
        <v>150</v>
      </c>
      <c r="DW31" s="67"/>
      <c r="DX31" s="67"/>
      <c r="DY31" s="67"/>
      <c r="DZ31" s="67" t="s">
        <v>150</v>
      </c>
      <c r="EA31" s="67" t="s">
        <v>151</v>
      </c>
      <c r="EB31" s="67"/>
      <c r="EC31" s="67" t="s">
        <v>151</v>
      </c>
      <c r="ED31" s="67" t="s">
        <v>150</v>
      </c>
      <c r="EE31" s="67" t="s">
        <v>150</v>
      </c>
      <c r="EF31" s="67"/>
      <c r="EG31" s="67" t="s">
        <v>150</v>
      </c>
      <c r="EH31" s="67"/>
      <c r="EI31" s="67"/>
      <c r="EJ31" s="67"/>
      <c r="EK31" s="67"/>
      <c r="EL31" s="67"/>
      <c r="EM31" s="67"/>
      <c r="EN31" s="67"/>
      <c r="EO31" s="67" t="s">
        <v>151</v>
      </c>
      <c r="EP31" s="67" t="s">
        <v>151</v>
      </c>
      <c r="EQ31" s="67" t="s">
        <v>151</v>
      </c>
      <c r="ER31" s="67"/>
      <c r="ES31" s="67" t="s">
        <v>150</v>
      </c>
      <c r="ET31" s="67" t="s">
        <v>150</v>
      </c>
      <c r="EU31" s="67" t="s">
        <v>151</v>
      </c>
      <c r="EV31" s="67"/>
      <c r="EW31" s="67"/>
      <c r="EX31" s="67"/>
      <c r="EY31" s="67"/>
      <c r="EZ31" s="67"/>
      <c r="FA31" s="71"/>
      <c r="FB31" s="165">
        <f t="shared" si="27"/>
        <v>3</v>
      </c>
      <c r="FC31" s="162">
        <f t="shared" si="33"/>
        <v>0</v>
      </c>
      <c r="FD31" s="216">
        <f t="shared" si="34"/>
        <v>0</v>
      </c>
      <c r="FE31" s="164"/>
      <c r="FF31" s="67"/>
      <c r="FG31" s="67"/>
      <c r="FH31" s="67"/>
      <c r="FI31" s="67"/>
      <c r="FJ31" s="67"/>
      <c r="FK31" s="67"/>
      <c r="FL31" s="67"/>
      <c r="FM31" s="67"/>
      <c r="FN31" s="67"/>
      <c r="FO31" s="261">
        <v>1</v>
      </c>
      <c r="FP31" s="67"/>
      <c r="FQ31" s="67"/>
      <c r="FR31" s="67"/>
      <c r="FS31" s="67"/>
      <c r="FT31" s="261">
        <v>1</v>
      </c>
      <c r="FU31" s="67"/>
      <c r="FV31" s="67"/>
      <c r="FW31" s="67"/>
      <c r="FX31" s="67"/>
      <c r="FY31" s="67"/>
      <c r="FZ31" s="67"/>
      <c r="GA31" s="67"/>
      <c r="GB31" s="67"/>
      <c r="GC31" s="71"/>
      <c r="GD31" s="67"/>
      <c r="GE31" s="67"/>
      <c r="GF31" s="67"/>
      <c r="GG31" s="67"/>
      <c r="GH31" s="67"/>
      <c r="GI31" s="71"/>
      <c r="GJ31" s="264">
        <v>1</v>
      </c>
      <c r="GK31" s="67"/>
      <c r="GL31" s="67"/>
      <c r="GM31" s="67"/>
      <c r="GN31" s="67"/>
      <c r="GO31" s="67"/>
      <c r="GP31" s="71"/>
      <c r="GQ31" s="67"/>
      <c r="GR31" s="67"/>
      <c r="GS31" s="71"/>
      <c r="GT31" s="67"/>
      <c r="GU31" s="67"/>
      <c r="GV31" s="67"/>
      <c r="GW31" s="67"/>
      <c r="GX31" s="67"/>
      <c r="GY31" s="67"/>
      <c r="GZ31" s="95"/>
      <c r="HA31" s="288">
        <f t="shared" si="35"/>
        <v>8</v>
      </c>
      <c r="HB31" s="301"/>
      <c r="HC31" s="302"/>
      <c r="HD31" s="302"/>
      <c r="HE31" s="302"/>
      <c r="HF31" s="302"/>
      <c r="HG31" s="302"/>
      <c r="HH31" s="302"/>
      <c r="HI31" s="302"/>
      <c r="HJ31" s="302"/>
      <c r="HK31" s="302">
        <v>1</v>
      </c>
      <c r="HL31" s="302">
        <v>2</v>
      </c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>
        <v>3</v>
      </c>
      <c r="HY31" s="302"/>
      <c r="HZ31" s="302"/>
      <c r="IA31" s="302"/>
      <c r="IB31" s="302"/>
      <c r="IC31" s="302"/>
      <c r="ID31" s="302"/>
      <c r="IE31" s="302"/>
      <c r="IF31" s="302"/>
      <c r="IG31" s="302">
        <v>2</v>
      </c>
      <c r="IH31" s="302"/>
      <c r="II31" s="302"/>
      <c r="IJ31" s="302"/>
      <c r="IK31" s="302"/>
      <c r="IL31" s="302"/>
      <c r="IM31" s="303"/>
      <c r="IN31" s="301"/>
      <c r="IO31" s="302"/>
      <c r="IP31" s="302"/>
      <c r="IQ31" s="302"/>
      <c r="IR31" s="302"/>
      <c r="IS31" s="303"/>
      <c r="IT31" s="304"/>
      <c r="IU31" s="304"/>
      <c r="IV31" s="304"/>
    </row>
    <row r="32" spans="1:256" ht="12.75">
      <c r="A32" s="138" t="s">
        <v>102</v>
      </c>
      <c r="B32" s="73" t="s">
        <v>112</v>
      </c>
      <c r="C32" s="22">
        <f t="shared" si="16"/>
        <v>32</v>
      </c>
      <c r="D32" s="16">
        <f t="shared" si="39"/>
        <v>19</v>
      </c>
      <c r="E32" s="67">
        <f t="shared" si="17"/>
        <v>7</v>
      </c>
      <c r="F32" s="16">
        <f t="shared" si="18"/>
        <v>12</v>
      </c>
      <c r="G32" s="16">
        <f t="shared" si="19"/>
        <v>13</v>
      </c>
      <c r="H32" s="67">
        <f t="shared" si="20"/>
        <v>0</v>
      </c>
      <c r="I32" s="68">
        <f t="shared" si="21"/>
        <v>1741</v>
      </c>
      <c r="J32" s="69">
        <f t="shared" si="22"/>
        <v>54.40625</v>
      </c>
      <c r="K32" s="69">
        <f>ABS(I32*100/I1)</f>
        <v>50.90643274853801</v>
      </c>
      <c r="L32" s="68">
        <f>K1</f>
        <v>38</v>
      </c>
      <c r="M32" s="68">
        <f t="shared" si="38"/>
        <v>36</v>
      </c>
      <c r="N32" s="68">
        <f t="shared" si="28"/>
        <v>0</v>
      </c>
      <c r="O32" s="68">
        <f t="shared" si="29"/>
        <v>0</v>
      </c>
      <c r="P32" s="68">
        <f t="shared" si="30"/>
        <v>0</v>
      </c>
      <c r="Q32" s="68">
        <f t="shared" si="31"/>
        <v>0</v>
      </c>
      <c r="R32" s="70">
        <f t="shared" si="23"/>
        <v>6</v>
      </c>
      <c r="S32" s="67">
        <f t="shared" si="24"/>
        <v>0</v>
      </c>
      <c r="T32" s="67">
        <f t="shared" si="25"/>
        <v>0</v>
      </c>
      <c r="U32" s="67">
        <f t="shared" si="26"/>
        <v>0</v>
      </c>
      <c r="V32" s="290">
        <f t="shared" si="32"/>
        <v>7</v>
      </c>
      <c r="W32" s="92"/>
      <c r="X32" s="93" t="s">
        <v>145</v>
      </c>
      <c r="Y32" s="93" t="s">
        <v>146</v>
      </c>
      <c r="Z32" s="93" t="s">
        <v>146</v>
      </c>
      <c r="AA32" s="93" t="s">
        <v>146</v>
      </c>
      <c r="AB32" s="93" t="s">
        <v>145</v>
      </c>
      <c r="AC32" s="67" t="s">
        <v>146</v>
      </c>
      <c r="AD32" s="67" t="s">
        <v>145</v>
      </c>
      <c r="AE32" s="67" t="s">
        <v>145</v>
      </c>
      <c r="AF32" s="67" t="s">
        <v>145</v>
      </c>
      <c r="AG32" s="67" t="s">
        <v>145</v>
      </c>
      <c r="AH32" s="67" t="s">
        <v>145</v>
      </c>
      <c r="AI32" s="67" t="s">
        <v>145</v>
      </c>
      <c r="AJ32" s="67" t="s">
        <v>146</v>
      </c>
      <c r="AK32" s="67" t="s">
        <v>145</v>
      </c>
      <c r="AL32" s="67" t="s">
        <v>146</v>
      </c>
      <c r="AM32" s="67" t="s">
        <v>145</v>
      </c>
      <c r="AN32" s="67" t="s">
        <v>145</v>
      </c>
      <c r="AO32" s="93" t="s">
        <v>145</v>
      </c>
      <c r="AP32" s="93" t="s">
        <v>146</v>
      </c>
      <c r="AQ32" s="93" t="s">
        <v>146</v>
      </c>
      <c r="AR32" s="93" t="s">
        <v>145</v>
      </c>
      <c r="AS32" s="67" t="s">
        <v>145</v>
      </c>
      <c r="AT32" s="67" t="s">
        <v>146</v>
      </c>
      <c r="AU32" s="67" t="s">
        <v>146</v>
      </c>
      <c r="AV32" s="67" t="s">
        <v>145</v>
      </c>
      <c r="AW32" s="67" t="s">
        <v>145</v>
      </c>
      <c r="AX32" s="67" t="s">
        <v>146</v>
      </c>
      <c r="AY32" s="67" t="s">
        <v>145</v>
      </c>
      <c r="AZ32" s="67" t="s">
        <v>145</v>
      </c>
      <c r="BA32" s="67" t="s">
        <v>146</v>
      </c>
      <c r="BB32" s="67" t="s">
        <v>146</v>
      </c>
      <c r="BC32" s="67" t="s">
        <v>145</v>
      </c>
      <c r="BD32" s="67"/>
      <c r="BE32" s="67" t="s">
        <v>146</v>
      </c>
      <c r="BF32" s="67" t="s">
        <v>146</v>
      </c>
      <c r="BG32" s="67"/>
      <c r="BH32" s="67" t="s">
        <v>146</v>
      </c>
      <c r="BI32" s="67" t="s">
        <v>146</v>
      </c>
      <c r="BJ32" s="67"/>
      <c r="BK32" s="178"/>
      <c r="BL32" s="67"/>
      <c r="BM32" s="71"/>
      <c r="BN32" s="67"/>
      <c r="BO32" s="67"/>
      <c r="BP32" s="125"/>
      <c r="BQ32" s="93">
        <v>45</v>
      </c>
      <c r="BR32" s="93">
        <v>26</v>
      </c>
      <c r="BS32" s="93">
        <v>13</v>
      </c>
      <c r="BT32" s="93">
        <v>20</v>
      </c>
      <c r="BU32" s="93">
        <v>90</v>
      </c>
      <c r="BV32" s="67">
        <v>26</v>
      </c>
      <c r="BW32" s="67">
        <v>65</v>
      </c>
      <c r="BX32" s="67">
        <v>90</v>
      </c>
      <c r="BY32" s="67">
        <v>90</v>
      </c>
      <c r="BZ32" s="67">
        <v>90</v>
      </c>
      <c r="CA32" s="67">
        <v>45</v>
      </c>
      <c r="CB32" s="67">
        <v>45</v>
      </c>
      <c r="CC32" s="67">
        <v>7</v>
      </c>
      <c r="CD32" s="67">
        <v>57</v>
      </c>
      <c r="CE32" s="67">
        <v>37</v>
      </c>
      <c r="CF32" s="67">
        <v>45</v>
      </c>
      <c r="CG32" s="67">
        <v>90</v>
      </c>
      <c r="CH32" s="93">
        <v>88</v>
      </c>
      <c r="CI32" s="93"/>
      <c r="CJ32" s="93"/>
      <c r="CK32" s="93">
        <v>60</v>
      </c>
      <c r="CL32" s="67">
        <v>61</v>
      </c>
      <c r="CM32" s="67">
        <v>32</v>
      </c>
      <c r="CN32" s="67">
        <v>85</v>
      </c>
      <c r="CO32" s="67">
        <v>65</v>
      </c>
      <c r="CP32" s="67">
        <v>45</v>
      </c>
      <c r="CQ32" s="67">
        <v>34</v>
      </c>
      <c r="CR32" s="67">
        <v>72</v>
      </c>
      <c r="CS32" s="67">
        <v>90</v>
      </c>
      <c r="CT32" s="67"/>
      <c r="CU32" s="67">
        <v>21</v>
      </c>
      <c r="CV32" s="67">
        <v>90</v>
      </c>
      <c r="CW32" s="67"/>
      <c r="CX32" s="67">
        <v>35</v>
      </c>
      <c r="CY32" s="67">
        <v>45</v>
      </c>
      <c r="CZ32" s="67"/>
      <c r="DA32" s="67">
        <v>37</v>
      </c>
      <c r="DB32" s="67"/>
      <c r="DC32" s="67"/>
      <c r="DD32" s="93"/>
      <c r="DE32" s="67"/>
      <c r="DF32" s="71"/>
      <c r="DG32" s="67"/>
      <c r="DH32" s="67"/>
      <c r="DI32" s="92"/>
      <c r="DJ32" s="93" t="s">
        <v>150</v>
      </c>
      <c r="DK32" s="93" t="s">
        <v>151</v>
      </c>
      <c r="DL32" s="93" t="s">
        <v>151</v>
      </c>
      <c r="DM32" s="93" t="s">
        <v>151</v>
      </c>
      <c r="DN32" s="93"/>
      <c r="DO32" s="93" t="s">
        <v>151</v>
      </c>
      <c r="DP32" s="93" t="s">
        <v>150</v>
      </c>
      <c r="DQ32" s="93"/>
      <c r="DR32" s="93"/>
      <c r="DS32" s="93"/>
      <c r="DT32" s="93" t="s">
        <v>150</v>
      </c>
      <c r="DU32" s="93" t="s">
        <v>150</v>
      </c>
      <c r="DV32" s="67" t="s">
        <v>151</v>
      </c>
      <c r="DW32" s="93" t="s">
        <v>150</v>
      </c>
      <c r="DX32" s="93" t="s">
        <v>151</v>
      </c>
      <c r="DY32" s="67" t="s">
        <v>150</v>
      </c>
      <c r="DZ32" s="93"/>
      <c r="EA32" s="93" t="s">
        <v>150</v>
      </c>
      <c r="EB32" s="93"/>
      <c r="EC32" s="93"/>
      <c r="ED32" s="93" t="s">
        <v>150</v>
      </c>
      <c r="EE32" s="67" t="s">
        <v>150</v>
      </c>
      <c r="EF32" s="67" t="s">
        <v>151</v>
      </c>
      <c r="EG32" s="67" t="s">
        <v>151</v>
      </c>
      <c r="EH32" s="67" t="s">
        <v>150</v>
      </c>
      <c r="EI32" s="67" t="s">
        <v>150</v>
      </c>
      <c r="EJ32" s="67" t="s">
        <v>151</v>
      </c>
      <c r="EK32" s="67" t="s">
        <v>150</v>
      </c>
      <c r="EL32" s="67"/>
      <c r="EM32" s="67"/>
      <c r="EN32" s="67" t="s">
        <v>151</v>
      </c>
      <c r="EO32" s="67"/>
      <c r="EP32" s="67"/>
      <c r="EQ32" s="67" t="s">
        <v>151</v>
      </c>
      <c r="ER32" s="67" t="s">
        <v>151</v>
      </c>
      <c r="ES32" s="67"/>
      <c r="ET32" s="67" t="s">
        <v>151</v>
      </c>
      <c r="EU32" s="67"/>
      <c r="EV32" s="67"/>
      <c r="EW32" s="67"/>
      <c r="EX32" s="67"/>
      <c r="EY32" s="71"/>
      <c r="EZ32" s="67"/>
      <c r="FA32" s="71"/>
      <c r="FB32" s="165">
        <f t="shared" si="27"/>
        <v>6</v>
      </c>
      <c r="FC32" s="162">
        <f t="shared" si="33"/>
        <v>0</v>
      </c>
      <c r="FD32" s="216">
        <f t="shared" si="34"/>
        <v>0</v>
      </c>
      <c r="FE32" s="93"/>
      <c r="FF32" s="261">
        <v>1</v>
      </c>
      <c r="FG32" s="93"/>
      <c r="FH32" s="67"/>
      <c r="FI32" s="93"/>
      <c r="FJ32" s="93"/>
      <c r="FK32" s="67"/>
      <c r="FL32" s="67"/>
      <c r="FM32" s="67"/>
      <c r="FN32" s="67"/>
      <c r="FO32" s="67"/>
      <c r="FP32" s="93"/>
      <c r="FQ32" s="93"/>
      <c r="FR32" s="67"/>
      <c r="FS32" s="67"/>
      <c r="FT32" s="67"/>
      <c r="FU32" s="261">
        <v>1</v>
      </c>
      <c r="FV32" s="67"/>
      <c r="FW32" s="67"/>
      <c r="FX32" s="67"/>
      <c r="FY32" s="67"/>
      <c r="FZ32" s="67"/>
      <c r="GA32" s="261">
        <v>1</v>
      </c>
      <c r="GB32" s="93"/>
      <c r="GC32" s="67"/>
      <c r="GD32" s="93"/>
      <c r="GE32" s="67"/>
      <c r="GF32" s="93"/>
      <c r="GG32" s="67"/>
      <c r="GH32" s="67"/>
      <c r="GI32" s="261">
        <v>1</v>
      </c>
      <c r="GJ32" s="261">
        <v>1</v>
      </c>
      <c r="GK32" s="67"/>
      <c r="GL32" s="67"/>
      <c r="GM32" s="93"/>
      <c r="GN32" s="67"/>
      <c r="GO32" s="261">
        <v>1</v>
      </c>
      <c r="GP32" s="93"/>
      <c r="GQ32" s="67"/>
      <c r="GR32" s="67"/>
      <c r="GS32" s="71"/>
      <c r="GT32" s="67"/>
      <c r="GU32" s="67"/>
      <c r="GV32" s="67"/>
      <c r="GW32" s="67"/>
      <c r="GX32" s="67"/>
      <c r="GY32" s="148"/>
      <c r="GZ32" s="149"/>
      <c r="HA32" s="288">
        <f t="shared" si="35"/>
        <v>7</v>
      </c>
      <c r="HB32" s="301"/>
      <c r="HC32" s="302"/>
      <c r="HD32" s="302"/>
      <c r="HE32" s="302"/>
      <c r="HF32" s="302"/>
      <c r="HG32" s="302"/>
      <c r="HH32" s="302">
        <v>2</v>
      </c>
      <c r="HI32" s="302">
        <v>1</v>
      </c>
      <c r="HJ32" s="302">
        <v>1</v>
      </c>
      <c r="HK32" s="302"/>
      <c r="HL32" s="302"/>
      <c r="HM32" s="302"/>
      <c r="HN32" s="302"/>
      <c r="HO32" s="302"/>
      <c r="HP32" s="302"/>
      <c r="HQ32" s="302"/>
      <c r="HR32" s="302">
        <v>1</v>
      </c>
      <c r="HS32" s="302"/>
      <c r="HT32" s="302"/>
      <c r="HU32" s="302"/>
      <c r="HV32" s="302"/>
      <c r="HW32" s="302"/>
      <c r="HX32" s="302"/>
      <c r="HY32" s="302"/>
      <c r="HZ32" s="302">
        <v>1</v>
      </c>
      <c r="IA32" s="302"/>
      <c r="IB32" s="302">
        <v>1</v>
      </c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3"/>
      <c r="IN32" s="301"/>
      <c r="IO32" s="302"/>
      <c r="IP32" s="302"/>
      <c r="IQ32" s="302"/>
      <c r="IR32" s="302"/>
      <c r="IS32" s="303"/>
      <c r="IT32" s="304"/>
      <c r="IU32" s="304"/>
      <c r="IV32" s="304"/>
    </row>
    <row r="33" spans="1:256" ht="12.75">
      <c r="A33" s="138" t="s">
        <v>103</v>
      </c>
      <c r="B33" s="73"/>
      <c r="C33" s="22">
        <f t="shared" si="16"/>
        <v>0</v>
      </c>
      <c r="D33" s="16">
        <f t="shared" si="39"/>
        <v>0</v>
      </c>
      <c r="E33" s="67">
        <f t="shared" si="17"/>
        <v>0</v>
      </c>
      <c r="F33" s="16">
        <f t="shared" si="18"/>
        <v>0</v>
      </c>
      <c r="G33" s="16">
        <f t="shared" si="19"/>
        <v>0</v>
      </c>
      <c r="H33" s="67">
        <f t="shared" si="20"/>
        <v>0</v>
      </c>
      <c r="I33" s="68">
        <f t="shared" si="21"/>
        <v>0</v>
      </c>
      <c r="J33" s="69" t="e">
        <f t="shared" si="22"/>
        <v>#DIV/0!</v>
      </c>
      <c r="K33" s="69">
        <f>ABS(I33*100/I1)</f>
        <v>0</v>
      </c>
      <c r="L33" s="68">
        <f>K1</f>
        <v>38</v>
      </c>
      <c r="M33" s="68">
        <f t="shared" si="38"/>
        <v>1</v>
      </c>
      <c r="N33" s="68">
        <f>SUM(O33:Q33)</f>
        <v>0</v>
      </c>
      <c r="O33" s="68">
        <f t="shared" si="29"/>
        <v>0</v>
      </c>
      <c r="P33" s="68">
        <f t="shared" si="30"/>
        <v>0</v>
      </c>
      <c r="Q33" s="68">
        <f t="shared" si="31"/>
        <v>0</v>
      </c>
      <c r="R33" s="70">
        <f t="shared" si="23"/>
        <v>0</v>
      </c>
      <c r="S33" s="67">
        <f t="shared" si="24"/>
        <v>0</v>
      </c>
      <c r="T33" s="67">
        <f t="shared" si="25"/>
        <v>0</v>
      </c>
      <c r="U33" s="67">
        <f t="shared" si="26"/>
        <v>0</v>
      </c>
      <c r="V33" s="71">
        <f t="shared" si="32"/>
        <v>0</v>
      </c>
      <c r="W33" s="92"/>
      <c r="X33" s="93"/>
      <c r="Y33" s="93"/>
      <c r="Z33" s="93"/>
      <c r="AA33" s="93"/>
      <c r="AB33" s="93"/>
      <c r="AC33" s="67"/>
      <c r="AD33" s="67"/>
      <c r="AE33" s="93" t="s">
        <v>146</v>
      </c>
      <c r="AF33" s="93"/>
      <c r="AG33" s="93"/>
      <c r="AH33" s="93"/>
      <c r="AI33" s="93"/>
      <c r="AJ33" s="93"/>
      <c r="AK33" s="93"/>
      <c r="AL33" s="93"/>
      <c r="AM33" s="67"/>
      <c r="AN33" s="93"/>
      <c r="AO33" s="93"/>
      <c r="AP33" s="93"/>
      <c r="AQ33" s="93"/>
      <c r="AR33" s="93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125"/>
      <c r="BQ33" s="93"/>
      <c r="BR33" s="93"/>
      <c r="BS33" s="93"/>
      <c r="BT33" s="93"/>
      <c r="BU33" s="93"/>
      <c r="BV33" s="67"/>
      <c r="BW33" s="67"/>
      <c r="BX33" s="93"/>
      <c r="BY33" s="93"/>
      <c r="BZ33" s="93"/>
      <c r="CA33" s="93"/>
      <c r="CB33" s="93"/>
      <c r="CC33" s="93"/>
      <c r="CD33" s="93"/>
      <c r="CE33" s="93"/>
      <c r="CF33" s="67"/>
      <c r="CG33" s="93"/>
      <c r="CH33" s="93"/>
      <c r="CI33" s="93"/>
      <c r="CJ33" s="93"/>
      <c r="CK33" s="93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92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71"/>
      <c r="FB33" s="165">
        <f t="shared" si="27"/>
        <v>0</v>
      </c>
      <c r="FC33" s="162">
        <f t="shared" si="33"/>
        <v>0</v>
      </c>
      <c r="FD33" s="216">
        <f t="shared" si="34"/>
        <v>0</v>
      </c>
      <c r="FE33" s="93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71"/>
      <c r="GQ33" s="67"/>
      <c r="GR33" s="67"/>
      <c r="GS33" s="71"/>
      <c r="GT33" s="67"/>
      <c r="GU33" s="67"/>
      <c r="GV33" s="67"/>
      <c r="GW33" s="67"/>
      <c r="GX33" s="67"/>
      <c r="GY33" s="148"/>
      <c r="GZ33" s="149"/>
      <c r="HA33" s="288">
        <f t="shared" si="35"/>
        <v>0</v>
      </c>
      <c r="HB33" s="301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3"/>
      <c r="IN33" s="301"/>
      <c r="IO33" s="302"/>
      <c r="IP33" s="302"/>
      <c r="IQ33" s="302"/>
      <c r="IR33" s="302"/>
      <c r="IS33" s="303"/>
      <c r="IT33" s="304"/>
      <c r="IU33" s="304"/>
      <c r="IV33" s="304"/>
    </row>
    <row r="34" spans="1:256" s="2" customFormat="1" ht="12.75">
      <c r="A34" s="138" t="s">
        <v>104</v>
      </c>
      <c r="B34" s="73" t="s">
        <v>112</v>
      </c>
      <c r="C34" s="22">
        <f t="shared" si="16"/>
        <v>10</v>
      </c>
      <c r="D34" s="16">
        <f t="shared" si="39"/>
        <v>9</v>
      </c>
      <c r="E34" s="67">
        <f t="shared" si="17"/>
        <v>2</v>
      </c>
      <c r="F34" s="16">
        <f t="shared" si="18"/>
        <v>7</v>
      </c>
      <c r="G34" s="16">
        <f t="shared" si="19"/>
        <v>1</v>
      </c>
      <c r="H34" s="67">
        <f t="shared" si="20"/>
        <v>0</v>
      </c>
      <c r="I34" s="68">
        <f t="shared" si="21"/>
        <v>621</v>
      </c>
      <c r="J34" s="69">
        <f t="shared" si="22"/>
        <v>62.1</v>
      </c>
      <c r="K34" s="69">
        <f>ABS(I34*100/I1)</f>
        <v>18.157894736842106</v>
      </c>
      <c r="L34" s="68">
        <f>K1</f>
        <v>38</v>
      </c>
      <c r="M34" s="68">
        <f t="shared" si="38"/>
        <v>10</v>
      </c>
      <c r="N34" s="68">
        <f t="shared" si="28"/>
        <v>0</v>
      </c>
      <c r="O34" s="68">
        <f t="shared" si="29"/>
        <v>0</v>
      </c>
      <c r="P34" s="68">
        <f t="shared" si="30"/>
        <v>0</v>
      </c>
      <c r="Q34" s="68">
        <f t="shared" si="31"/>
        <v>0</v>
      </c>
      <c r="R34" s="70">
        <f t="shared" si="23"/>
        <v>4</v>
      </c>
      <c r="S34" s="67">
        <f t="shared" si="24"/>
        <v>0</v>
      </c>
      <c r="T34" s="67">
        <f t="shared" si="25"/>
        <v>0</v>
      </c>
      <c r="U34" s="67">
        <f t="shared" si="26"/>
        <v>0</v>
      </c>
      <c r="V34" s="290">
        <f t="shared" si="32"/>
        <v>3</v>
      </c>
      <c r="W34" s="92"/>
      <c r="X34" s="93"/>
      <c r="Y34" s="93"/>
      <c r="Z34" s="93"/>
      <c r="AA34" s="93"/>
      <c r="AB34" s="93"/>
      <c r="AC34" s="67"/>
      <c r="AD34" s="67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67"/>
      <c r="AV34" s="67"/>
      <c r="AW34" s="67"/>
      <c r="AX34" s="67"/>
      <c r="AY34" s="67" t="s">
        <v>145</v>
      </c>
      <c r="AZ34" s="67" t="s">
        <v>145</v>
      </c>
      <c r="BA34" s="67" t="s">
        <v>146</v>
      </c>
      <c r="BB34" s="67" t="s">
        <v>145</v>
      </c>
      <c r="BC34" s="67"/>
      <c r="BD34" s="67" t="s">
        <v>145</v>
      </c>
      <c r="BE34" s="67" t="s">
        <v>145</v>
      </c>
      <c r="BF34" s="67" t="s">
        <v>145</v>
      </c>
      <c r="BG34" s="67" t="s">
        <v>145</v>
      </c>
      <c r="BH34" s="67" t="s">
        <v>145</v>
      </c>
      <c r="BI34" s="67" t="s">
        <v>145</v>
      </c>
      <c r="BJ34" s="67"/>
      <c r="BK34" s="67"/>
      <c r="BL34" s="67"/>
      <c r="BM34" s="67"/>
      <c r="BN34" s="67"/>
      <c r="BO34" s="67"/>
      <c r="BP34" s="125"/>
      <c r="BQ34" s="93"/>
      <c r="BR34" s="93"/>
      <c r="BS34" s="93"/>
      <c r="BT34" s="93"/>
      <c r="BU34" s="93"/>
      <c r="BV34" s="67"/>
      <c r="BW34" s="67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67"/>
      <c r="CO34" s="67"/>
      <c r="CP34" s="67"/>
      <c r="CQ34" s="67"/>
      <c r="CR34" s="67">
        <v>90</v>
      </c>
      <c r="CS34" s="67">
        <v>66</v>
      </c>
      <c r="CT34" s="67">
        <v>45</v>
      </c>
      <c r="CU34" s="67">
        <v>57</v>
      </c>
      <c r="CV34" s="67"/>
      <c r="CW34" s="67">
        <v>55</v>
      </c>
      <c r="CX34" s="67">
        <v>55</v>
      </c>
      <c r="CY34" s="67">
        <v>90</v>
      </c>
      <c r="CZ34" s="67">
        <v>61</v>
      </c>
      <c r="DA34" s="67">
        <v>45</v>
      </c>
      <c r="DB34" s="67">
        <v>57</v>
      </c>
      <c r="DC34" s="67"/>
      <c r="DD34" s="67"/>
      <c r="DE34" s="67"/>
      <c r="DF34" s="67"/>
      <c r="DG34" s="67"/>
      <c r="DH34" s="67"/>
      <c r="DI34" s="92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214"/>
      <c r="EF34" s="93"/>
      <c r="EG34" s="67"/>
      <c r="EH34" s="67"/>
      <c r="EI34" s="67"/>
      <c r="EJ34" s="67"/>
      <c r="EK34" s="67"/>
      <c r="EL34" s="67" t="s">
        <v>150</v>
      </c>
      <c r="EM34" s="67" t="s">
        <v>151</v>
      </c>
      <c r="EN34" s="67" t="s">
        <v>150</v>
      </c>
      <c r="EO34" s="67"/>
      <c r="EP34" s="67" t="s">
        <v>150</v>
      </c>
      <c r="EQ34" s="67" t="s">
        <v>150</v>
      </c>
      <c r="ER34" s="67"/>
      <c r="ES34" s="67" t="s">
        <v>150</v>
      </c>
      <c r="ET34" s="67" t="s">
        <v>150</v>
      </c>
      <c r="EU34" s="67" t="s">
        <v>150</v>
      </c>
      <c r="EV34" s="67"/>
      <c r="EW34" s="67"/>
      <c r="EX34" s="67"/>
      <c r="EY34" s="67"/>
      <c r="EZ34" s="67"/>
      <c r="FA34" s="71"/>
      <c r="FB34" s="165">
        <f t="shared" si="27"/>
        <v>4</v>
      </c>
      <c r="FC34" s="162">
        <f t="shared" si="33"/>
        <v>0</v>
      </c>
      <c r="FD34" s="216">
        <f t="shared" si="34"/>
        <v>0</v>
      </c>
      <c r="FE34" s="93"/>
      <c r="FF34" s="67"/>
      <c r="FG34" s="67"/>
      <c r="FH34" s="67"/>
      <c r="FI34" s="93"/>
      <c r="FJ34" s="67"/>
      <c r="FK34" s="67"/>
      <c r="FL34" s="93"/>
      <c r="FM34" s="93"/>
      <c r="FN34" s="93"/>
      <c r="FO34" s="67"/>
      <c r="FP34" s="67"/>
      <c r="FQ34" s="67"/>
      <c r="FR34" s="67"/>
      <c r="FS34" s="67"/>
      <c r="FT34" s="67"/>
      <c r="FU34" s="93"/>
      <c r="FV34" s="67"/>
      <c r="FW34" s="67"/>
      <c r="FX34" s="67"/>
      <c r="FY34" s="67"/>
      <c r="FZ34" s="67"/>
      <c r="GA34" s="93"/>
      <c r="GB34" s="67"/>
      <c r="GC34" s="67"/>
      <c r="GD34" s="261">
        <v>1</v>
      </c>
      <c r="GE34" s="67"/>
      <c r="GF34" s="261">
        <v>1</v>
      </c>
      <c r="GG34" s="261">
        <v>1</v>
      </c>
      <c r="GH34" s="67"/>
      <c r="GI34" s="67"/>
      <c r="GJ34" s="67"/>
      <c r="GK34" s="93"/>
      <c r="GL34" s="67"/>
      <c r="GM34" s="261">
        <v>1</v>
      </c>
      <c r="GN34" s="67"/>
      <c r="GO34" s="67"/>
      <c r="GP34" s="67"/>
      <c r="GQ34" s="67"/>
      <c r="GR34" s="67"/>
      <c r="GS34" s="71"/>
      <c r="GT34" s="67"/>
      <c r="GU34" s="67"/>
      <c r="GV34" s="67"/>
      <c r="GW34" s="67"/>
      <c r="GX34" s="67"/>
      <c r="GY34" s="67"/>
      <c r="GZ34" s="95"/>
      <c r="HA34" s="288">
        <f t="shared" si="35"/>
        <v>3</v>
      </c>
      <c r="HB34" s="301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>
        <v>3</v>
      </c>
      <c r="IL34" s="302"/>
      <c r="IM34" s="303"/>
      <c r="IN34" s="301"/>
      <c r="IO34" s="302"/>
      <c r="IP34" s="302"/>
      <c r="IQ34" s="302"/>
      <c r="IR34" s="302"/>
      <c r="IS34" s="303"/>
      <c r="IT34" s="304"/>
      <c r="IU34" s="304"/>
      <c r="IV34" s="304"/>
    </row>
    <row r="35" spans="1:256" ht="12.75">
      <c r="A35" s="138" t="s">
        <v>105</v>
      </c>
      <c r="B35" s="73" t="s">
        <v>113</v>
      </c>
      <c r="C35" s="22">
        <f t="shared" si="16"/>
        <v>3</v>
      </c>
      <c r="D35" s="16">
        <f t="shared" si="39"/>
        <v>2</v>
      </c>
      <c r="E35" s="67">
        <f t="shared" si="17"/>
        <v>2</v>
      </c>
      <c r="F35" s="16">
        <f t="shared" si="18"/>
        <v>0</v>
      </c>
      <c r="G35" s="16">
        <f t="shared" si="19"/>
        <v>1</v>
      </c>
      <c r="H35" s="67">
        <f t="shared" si="20"/>
        <v>0</v>
      </c>
      <c r="I35" s="68">
        <f t="shared" si="21"/>
        <v>205</v>
      </c>
      <c r="J35" s="69">
        <f t="shared" si="22"/>
        <v>68.33333333333333</v>
      </c>
      <c r="K35" s="69">
        <f>ABS(I35*100/I1)</f>
        <v>5.994152046783626</v>
      </c>
      <c r="L35" s="68">
        <f>K1</f>
        <v>38</v>
      </c>
      <c r="M35" s="68">
        <f t="shared" si="38"/>
        <v>5</v>
      </c>
      <c r="N35" s="68">
        <f t="shared" si="28"/>
        <v>0</v>
      </c>
      <c r="O35" s="68">
        <f t="shared" si="29"/>
        <v>0</v>
      </c>
      <c r="P35" s="68">
        <f t="shared" si="30"/>
        <v>0</v>
      </c>
      <c r="Q35" s="68">
        <f t="shared" si="31"/>
        <v>0</v>
      </c>
      <c r="R35" s="70">
        <f t="shared" si="23"/>
        <v>0</v>
      </c>
      <c r="S35" s="67">
        <f t="shared" si="24"/>
        <v>0</v>
      </c>
      <c r="T35" s="67">
        <f t="shared" si="25"/>
        <v>0</v>
      </c>
      <c r="U35" s="67">
        <f t="shared" si="26"/>
        <v>0</v>
      </c>
      <c r="V35" s="290">
        <f t="shared" si="32"/>
        <v>1</v>
      </c>
      <c r="W35" s="92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 t="s">
        <v>146</v>
      </c>
      <c r="AM35" s="93" t="s">
        <v>146</v>
      </c>
      <c r="AN35" s="93"/>
      <c r="AO35" s="93" t="s">
        <v>146</v>
      </c>
      <c r="AP35" s="93"/>
      <c r="AQ35" s="93"/>
      <c r="AR35" s="93"/>
      <c r="AS35" s="93"/>
      <c r="AT35" s="93"/>
      <c r="AU35" s="67"/>
      <c r="AV35" s="67"/>
      <c r="AW35" s="67" t="s">
        <v>145</v>
      </c>
      <c r="AX35" s="67" t="s">
        <v>145</v>
      </c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71"/>
      <c r="BN35" s="67"/>
      <c r="BO35" s="67"/>
      <c r="BP35" s="125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>
        <v>25</v>
      </c>
      <c r="CG35" s="93"/>
      <c r="CH35" s="93"/>
      <c r="CI35" s="93"/>
      <c r="CJ35" s="93"/>
      <c r="CK35" s="93"/>
      <c r="CL35" s="93"/>
      <c r="CM35" s="93"/>
      <c r="CN35" s="67"/>
      <c r="CO35" s="67"/>
      <c r="CP35" s="67">
        <v>90</v>
      </c>
      <c r="CQ35" s="67">
        <v>90</v>
      </c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71"/>
      <c r="DG35" s="67"/>
      <c r="DH35" s="67"/>
      <c r="DI35" s="92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 t="s">
        <v>151</v>
      </c>
      <c r="DZ35" s="93"/>
      <c r="EA35" s="93"/>
      <c r="EB35" s="93"/>
      <c r="EC35" s="93"/>
      <c r="ED35" s="93"/>
      <c r="EE35" s="93"/>
      <c r="EF35" s="93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71"/>
      <c r="EZ35" s="67"/>
      <c r="FA35" s="71"/>
      <c r="FB35" s="165">
        <f t="shared" si="27"/>
        <v>0</v>
      </c>
      <c r="FC35" s="162">
        <f t="shared" si="33"/>
        <v>0</v>
      </c>
      <c r="FD35" s="216">
        <f t="shared" si="34"/>
        <v>0</v>
      </c>
      <c r="FE35" s="93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93"/>
      <c r="FT35" s="67"/>
      <c r="FU35" s="67"/>
      <c r="FV35" s="67"/>
      <c r="FW35" s="93"/>
      <c r="FX35" s="67"/>
      <c r="FY35" s="67"/>
      <c r="FZ35" s="67"/>
      <c r="GA35" s="67"/>
      <c r="GB35" s="67"/>
      <c r="GC35" s="67"/>
      <c r="GD35" s="67"/>
      <c r="GE35" s="93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71"/>
      <c r="GQ35" s="67"/>
      <c r="GR35" s="67"/>
      <c r="GS35" s="71"/>
      <c r="GT35" s="67"/>
      <c r="GU35" s="67"/>
      <c r="GV35" s="67"/>
      <c r="GW35" s="67"/>
      <c r="GX35" s="67"/>
      <c r="GY35" s="148"/>
      <c r="GZ35" s="149"/>
      <c r="HA35" s="288">
        <f t="shared" si="35"/>
        <v>1</v>
      </c>
      <c r="HB35" s="301"/>
      <c r="HC35" s="302"/>
      <c r="HD35" s="302"/>
      <c r="HE35" s="302"/>
      <c r="HF35" s="302"/>
      <c r="HG35" s="302"/>
      <c r="HH35" s="302"/>
      <c r="HI35" s="302"/>
      <c r="HJ35" s="302"/>
      <c r="HK35" s="302">
        <v>1</v>
      </c>
      <c r="HL35" s="302"/>
      <c r="HM35" s="302"/>
      <c r="HN35" s="302"/>
      <c r="HO35" s="302"/>
      <c r="HP35" s="302"/>
      <c r="HQ35" s="302"/>
      <c r="HR35" s="302"/>
      <c r="HS35" s="302"/>
      <c r="HT35" s="302"/>
      <c r="HU35" s="302"/>
      <c r="HV35" s="302"/>
      <c r="HW35" s="302"/>
      <c r="HX35" s="302"/>
      <c r="HY35" s="302"/>
      <c r="HZ35" s="302"/>
      <c r="IA35" s="302"/>
      <c r="IB35" s="302"/>
      <c r="IC35" s="302"/>
      <c r="ID35" s="302"/>
      <c r="IE35" s="302"/>
      <c r="IF35" s="302"/>
      <c r="IG35" s="302"/>
      <c r="IH35" s="302"/>
      <c r="II35" s="302"/>
      <c r="IJ35" s="302"/>
      <c r="IK35" s="302"/>
      <c r="IL35" s="302"/>
      <c r="IM35" s="303"/>
      <c r="IN35" s="301"/>
      <c r="IO35" s="302"/>
      <c r="IP35" s="302"/>
      <c r="IQ35" s="302"/>
      <c r="IR35" s="302"/>
      <c r="IS35" s="303"/>
      <c r="IT35" s="304"/>
      <c r="IU35" s="304"/>
      <c r="IV35" s="304"/>
    </row>
    <row r="36" spans="1:256" s="2" customFormat="1" ht="12.75">
      <c r="A36" s="138" t="s">
        <v>106</v>
      </c>
      <c r="B36" s="73" t="s">
        <v>112</v>
      </c>
      <c r="C36" s="22">
        <f t="shared" si="16"/>
        <v>33</v>
      </c>
      <c r="D36" s="16">
        <f t="shared" si="39"/>
        <v>26</v>
      </c>
      <c r="E36" s="67">
        <f t="shared" si="17"/>
        <v>12</v>
      </c>
      <c r="F36" s="16">
        <f t="shared" si="18"/>
        <v>13</v>
      </c>
      <c r="G36" s="16">
        <f t="shared" si="19"/>
        <v>7</v>
      </c>
      <c r="H36" s="67">
        <f t="shared" si="20"/>
        <v>0</v>
      </c>
      <c r="I36" s="68">
        <f t="shared" si="21"/>
        <v>2063</v>
      </c>
      <c r="J36" s="69">
        <f t="shared" si="22"/>
        <v>62.515151515151516</v>
      </c>
      <c r="K36" s="69">
        <f>ABS(I36*100/I1)</f>
        <v>60.32163742690059</v>
      </c>
      <c r="L36" s="68">
        <f>K1</f>
        <v>38</v>
      </c>
      <c r="M36" s="68">
        <f t="shared" si="38"/>
        <v>33</v>
      </c>
      <c r="N36" s="68">
        <f>SUM(O36:Q36)</f>
        <v>0</v>
      </c>
      <c r="O36" s="68">
        <f t="shared" si="29"/>
        <v>0</v>
      </c>
      <c r="P36" s="68">
        <f t="shared" si="30"/>
        <v>0</v>
      </c>
      <c r="Q36" s="68">
        <f t="shared" si="31"/>
        <v>0</v>
      </c>
      <c r="R36" s="70">
        <f t="shared" si="23"/>
        <v>10</v>
      </c>
      <c r="S36" s="67">
        <f t="shared" si="24"/>
        <v>0</v>
      </c>
      <c r="T36" s="67">
        <f t="shared" si="25"/>
        <v>1</v>
      </c>
      <c r="U36" s="67">
        <f t="shared" si="26"/>
        <v>1</v>
      </c>
      <c r="V36" s="290">
        <f t="shared" si="32"/>
        <v>1</v>
      </c>
      <c r="W36" s="92"/>
      <c r="X36" s="93" t="s">
        <v>145</v>
      </c>
      <c r="Y36" s="93" t="s">
        <v>145</v>
      </c>
      <c r="Z36" s="93" t="s">
        <v>145</v>
      </c>
      <c r="AA36" s="93" t="s">
        <v>146</v>
      </c>
      <c r="AB36" s="93" t="s">
        <v>146</v>
      </c>
      <c r="AC36" s="93" t="s">
        <v>146</v>
      </c>
      <c r="AD36" s="93" t="s">
        <v>145</v>
      </c>
      <c r="AE36" s="93"/>
      <c r="AF36" s="93" t="s">
        <v>145</v>
      </c>
      <c r="AG36" s="93" t="s">
        <v>145</v>
      </c>
      <c r="AH36" s="93" t="s">
        <v>145</v>
      </c>
      <c r="AI36" s="93" t="s">
        <v>145</v>
      </c>
      <c r="AJ36" s="93" t="s">
        <v>145</v>
      </c>
      <c r="AK36" s="93" t="s">
        <v>146</v>
      </c>
      <c r="AL36" s="93"/>
      <c r="AM36" s="93" t="s">
        <v>146</v>
      </c>
      <c r="AN36" s="93" t="s">
        <v>145</v>
      </c>
      <c r="AO36" s="93"/>
      <c r="AP36" s="93" t="s">
        <v>145</v>
      </c>
      <c r="AQ36" s="93"/>
      <c r="AR36" s="93" t="s">
        <v>145</v>
      </c>
      <c r="AS36" s="93" t="s">
        <v>145</v>
      </c>
      <c r="AT36" s="93" t="s">
        <v>145</v>
      </c>
      <c r="AU36" s="67" t="s">
        <v>145</v>
      </c>
      <c r="AV36" s="67" t="s">
        <v>145</v>
      </c>
      <c r="AW36" s="67" t="s">
        <v>145</v>
      </c>
      <c r="AX36" s="67" t="s">
        <v>145</v>
      </c>
      <c r="AY36" s="67" t="s">
        <v>145</v>
      </c>
      <c r="AZ36" s="67" t="s">
        <v>145</v>
      </c>
      <c r="BA36" s="67" t="s">
        <v>146</v>
      </c>
      <c r="BB36" s="67" t="s">
        <v>145</v>
      </c>
      <c r="BC36" s="67" t="s">
        <v>145</v>
      </c>
      <c r="BD36" s="67" t="s">
        <v>145</v>
      </c>
      <c r="BE36" s="67" t="s">
        <v>145</v>
      </c>
      <c r="BF36" s="67" t="s">
        <v>145</v>
      </c>
      <c r="BG36" s="67"/>
      <c r="BH36" s="67" t="s">
        <v>146</v>
      </c>
      <c r="BI36" s="67" t="s">
        <v>145</v>
      </c>
      <c r="BJ36" s="67"/>
      <c r="BK36" s="67"/>
      <c r="BL36" s="67"/>
      <c r="BM36" s="71"/>
      <c r="BN36" s="67"/>
      <c r="BO36" s="67"/>
      <c r="BP36" s="125"/>
      <c r="BQ36" s="93">
        <v>45</v>
      </c>
      <c r="BR36" s="93">
        <v>64</v>
      </c>
      <c r="BS36" s="93">
        <v>45</v>
      </c>
      <c r="BT36" s="93">
        <v>29</v>
      </c>
      <c r="BU36" s="93">
        <v>45</v>
      </c>
      <c r="BV36" s="93">
        <v>45</v>
      </c>
      <c r="BW36" s="250">
        <v>44</v>
      </c>
      <c r="BX36" s="93"/>
      <c r="BY36" s="93">
        <v>90</v>
      </c>
      <c r="BZ36" s="93">
        <v>90</v>
      </c>
      <c r="CA36" s="93">
        <v>45</v>
      </c>
      <c r="CB36" s="93">
        <v>90</v>
      </c>
      <c r="CC36" s="93">
        <v>63</v>
      </c>
      <c r="CD36" s="93">
        <v>18</v>
      </c>
      <c r="CE36" s="93"/>
      <c r="CF36" s="93">
        <v>45</v>
      </c>
      <c r="CG36" s="93">
        <v>90</v>
      </c>
      <c r="CH36" s="93"/>
      <c r="CI36" s="93">
        <v>65</v>
      </c>
      <c r="CJ36" s="93"/>
      <c r="CK36" s="93">
        <v>90</v>
      </c>
      <c r="CL36" s="93">
        <v>90</v>
      </c>
      <c r="CM36" s="93">
        <v>90</v>
      </c>
      <c r="CN36" s="67">
        <v>70</v>
      </c>
      <c r="CO36" s="67">
        <v>90</v>
      </c>
      <c r="CP36" s="67">
        <v>90</v>
      </c>
      <c r="CQ36" s="67">
        <v>56</v>
      </c>
      <c r="CR36" s="67">
        <v>90</v>
      </c>
      <c r="CS36" s="67">
        <v>45</v>
      </c>
      <c r="CT36" s="67">
        <v>34</v>
      </c>
      <c r="CU36" s="67">
        <v>45</v>
      </c>
      <c r="CV36" s="67">
        <v>90</v>
      </c>
      <c r="CW36" s="67">
        <v>45</v>
      </c>
      <c r="CX36" s="67">
        <v>90</v>
      </c>
      <c r="CY36" s="67">
        <v>45</v>
      </c>
      <c r="CZ36" s="67"/>
      <c r="DA36" s="67">
        <v>45</v>
      </c>
      <c r="DB36" s="67">
        <v>45</v>
      </c>
      <c r="DC36" s="67"/>
      <c r="DD36" s="67"/>
      <c r="DE36" s="67"/>
      <c r="DF36" s="71"/>
      <c r="DG36" s="67"/>
      <c r="DH36" s="67"/>
      <c r="DI36" s="92"/>
      <c r="DJ36" s="93" t="s">
        <v>150</v>
      </c>
      <c r="DK36" s="93" t="s">
        <v>150</v>
      </c>
      <c r="DL36" s="93" t="s">
        <v>150</v>
      </c>
      <c r="DM36" s="93" t="s">
        <v>151</v>
      </c>
      <c r="DN36" s="93" t="s">
        <v>151</v>
      </c>
      <c r="DO36" s="93" t="s">
        <v>151</v>
      </c>
      <c r="DP36" s="93"/>
      <c r="DQ36" s="93"/>
      <c r="DR36" s="93"/>
      <c r="DS36" s="93"/>
      <c r="DT36" s="93" t="s">
        <v>150</v>
      </c>
      <c r="DU36" s="93"/>
      <c r="DV36" s="93" t="s">
        <v>150</v>
      </c>
      <c r="DW36" s="93" t="s">
        <v>151</v>
      </c>
      <c r="DX36" s="93"/>
      <c r="DY36" s="93" t="s">
        <v>151</v>
      </c>
      <c r="DZ36" s="93"/>
      <c r="EA36" s="93"/>
      <c r="EB36" s="93" t="s">
        <v>150</v>
      </c>
      <c r="EC36" s="93"/>
      <c r="ED36" s="93"/>
      <c r="EE36" s="93"/>
      <c r="EF36" s="93"/>
      <c r="EG36" s="67" t="s">
        <v>150</v>
      </c>
      <c r="EH36" s="67"/>
      <c r="EI36" s="67"/>
      <c r="EJ36" s="67" t="s">
        <v>150</v>
      </c>
      <c r="EK36" s="67"/>
      <c r="EL36" s="67" t="s">
        <v>150</v>
      </c>
      <c r="EM36" s="67" t="s">
        <v>151</v>
      </c>
      <c r="EN36" s="67" t="s">
        <v>150</v>
      </c>
      <c r="EO36" s="67"/>
      <c r="EP36" s="67" t="s">
        <v>150</v>
      </c>
      <c r="EQ36" s="67"/>
      <c r="ER36" s="67" t="s">
        <v>150</v>
      </c>
      <c r="ES36" s="67"/>
      <c r="ET36" s="67" t="s">
        <v>151</v>
      </c>
      <c r="EU36" s="67" t="s">
        <v>150</v>
      </c>
      <c r="EV36" s="67"/>
      <c r="EW36" s="67"/>
      <c r="EX36" s="67"/>
      <c r="EY36" s="71"/>
      <c r="EZ36" s="67"/>
      <c r="FA36" s="71"/>
      <c r="FB36" s="165">
        <f t="shared" si="27"/>
        <v>9</v>
      </c>
      <c r="FC36" s="162">
        <f t="shared" si="33"/>
        <v>0</v>
      </c>
      <c r="FD36" s="216">
        <f t="shared" si="34"/>
        <v>1</v>
      </c>
      <c r="FE36" s="93"/>
      <c r="FF36" s="261">
        <v>1</v>
      </c>
      <c r="FG36" s="67"/>
      <c r="FH36" s="67"/>
      <c r="FI36" s="261">
        <v>1</v>
      </c>
      <c r="FJ36" s="67"/>
      <c r="FK36" s="262" t="s">
        <v>153</v>
      </c>
      <c r="FL36" s="263" t="s">
        <v>154</v>
      </c>
      <c r="FM36" s="261">
        <v>1</v>
      </c>
      <c r="FN36" s="93"/>
      <c r="FO36" s="67"/>
      <c r="FP36" s="67"/>
      <c r="FQ36" s="67"/>
      <c r="FR36" s="93"/>
      <c r="FS36" s="67"/>
      <c r="FT36" s="261">
        <v>1</v>
      </c>
      <c r="FU36" s="67"/>
      <c r="FV36" s="67"/>
      <c r="FW36" s="261">
        <v>1</v>
      </c>
      <c r="FX36" s="67"/>
      <c r="FY36" s="67"/>
      <c r="FZ36" s="67"/>
      <c r="GA36" s="67"/>
      <c r="GB36" s="67"/>
      <c r="GC36" s="67"/>
      <c r="GD36" s="261">
        <v>1</v>
      </c>
      <c r="GE36" s="67"/>
      <c r="GF36" s="67"/>
      <c r="GG36" s="67"/>
      <c r="GH36" s="67"/>
      <c r="GI36" s="261">
        <v>1</v>
      </c>
      <c r="GJ36" s="67"/>
      <c r="GK36" s="261">
        <v>1</v>
      </c>
      <c r="GL36" s="67"/>
      <c r="GM36" s="67"/>
      <c r="GN36" s="67"/>
      <c r="GO36" s="67"/>
      <c r="GP36" s="261">
        <v>1</v>
      </c>
      <c r="GQ36" s="67"/>
      <c r="GR36" s="67"/>
      <c r="GS36" s="71"/>
      <c r="GT36" s="67"/>
      <c r="GU36" s="67"/>
      <c r="GV36" s="67"/>
      <c r="GW36" s="67"/>
      <c r="GX36" s="67"/>
      <c r="GY36" s="67"/>
      <c r="GZ36" s="95"/>
      <c r="HA36" s="288">
        <f t="shared" si="35"/>
        <v>1</v>
      </c>
      <c r="HB36" s="301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>
        <v>1</v>
      </c>
      <c r="IF36" s="302"/>
      <c r="IG36" s="302"/>
      <c r="IH36" s="302"/>
      <c r="II36" s="302"/>
      <c r="IJ36" s="302"/>
      <c r="IK36" s="302"/>
      <c r="IL36" s="302"/>
      <c r="IM36" s="303"/>
      <c r="IN36" s="301"/>
      <c r="IO36" s="302"/>
      <c r="IP36" s="302"/>
      <c r="IQ36" s="302"/>
      <c r="IR36" s="302"/>
      <c r="IS36" s="303"/>
      <c r="IT36" s="304"/>
      <c r="IU36" s="304"/>
      <c r="IV36" s="304"/>
    </row>
    <row r="37" spans="1:256" ht="12.75">
      <c r="A37" s="123" t="s">
        <v>107</v>
      </c>
      <c r="B37" s="73" t="s">
        <v>112</v>
      </c>
      <c r="C37" s="22">
        <f t="shared" si="16"/>
        <v>6</v>
      </c>
      <c r="D37" s="16">
        <f t="shared" si="39"/>
        <v>3</v>
      </c>
      <c r="E37" s="67">
        <f t="shared" si="17"/>
        <v>1</v>
      </c>
      <c r="F37" s="16">
        <f t="shared" si="18"/>
        <v>1</v>
      </c>
      <c r="G37" s="16">
        <f t="shared" si="19"/>
        <v>3</v>
      </c>
      <c r="H37" s="67">
        <f t="shared" si="20"/>
        <v>0</v>
      </c>
      <c r="I37" s="68">
        <f t="shared" si="21"/>
        <v>342</v>
      </c>
      <c r="J37" s="69">
        <f t="shared" si="22"/>
        <v>57</v>
      </c>
      <c r="K37" s="69">
        <f>ABS(I37*100/I1)</f>
        <v>10</v>
      </c>
      <c r="L37" s="68">
        <f>K1</f>
        <v>38</v>
      </c>
      <c r="M37" s="68">
        <f t="shared" si="38"/>
        <v>6</v>
      </c>
      <c r="N37" s="68">
        <f t="shared" si="28"/>
        <v>0</v>
      </c>
      <c r="O37" s="68">
        <f t="shared" si="29"/>
        <v>0</v>
      </c>
      <c r="P37" s="68">
        <f t="shared" si="30"/>
        <v>0</v>
      </c>
      <c r="Q37" s="68">
        <f t="shared" si="31"/>
        <v>0</v>
      </c>
      <c r="R37" s="70">
        <f t="shared" si="23"/>
        <v>2</v>
      </c>
      <c r="S37" s="67">
        <f t="shared" si="24"/>
        <v>0</v>
      </c>
      <c r="T37" s="67">
        <f t="shared" si="25"/>
        <v>1</v>
      </c>
      <c r="U37" s="67">
        <f t="shared" si="26"/>
        <v>1</v>
      </c>
      <c r="V37" s="290">
        <f t="shared" si="32"/>
        <v>0</v>
      </c>
      <c r="W37" s="92"/>
      <c r="X37" s="93" t="s">
        <v>146</v>
      </c>
      <c r="Y37" s="93" t="s">
        <v>146</v>
      </c>
      <c r="Z37" s="93" t="s">
        <v>145</v>
      </c>
      <c r="AA37" s="93" t="s">
        <v>145</v>
      </c>
      <c r="AB37" s="93" t="s">
        <v>146</v>
      </c>
      <c r="AC37" s="93" t="s">
        <v>145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71"/>
      <c r="BN37" s="67"/>
      <c r="BO37" s="67"/>
      <c r="BP37" s="125"/>
      <c r="BQ37" s="93">
        <v>45</v>
      </c>
      <c r="BR37" s="93">
        <v>27</v>
      </c>
      <c r="BS37" s="93">
        <v>90</v>
      </c>
      <c r="BT37" s="93">
        <v>70</v>
      </c>
      <c r="BU37" s="93">
        <v>24</v>
      </c>
      <c r="BV37" s="250">
        <v>86</v>
      </c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71"/>
      <c r="DG37" s="67"/>
      <c r="DH37" s="67"/>
      <c r="DI37" s="92"/>
      <c r="DJ37" s="67" t="s">
        <v>151</v>
      </c>
      <c r="DK37" s="67" t="s">
        <v>151</v>
      </c>
      <c r="DL37" s="67"/>
      <c r="DM37" s="67" t="s">
        <v>150</v>
      </c>
      <c r="DN37" s="67" t="s">
        <v>151</v>
      </c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71"/>
      <c r="EZ37" s="67"/>
      <c r="FA37" s="71"/>
      <c r="FB37" s="165">
        <f t="shared" si="27"/>
        <v>1</v>
      </c>
      <c r="FC37" s="162">
        <f t="shared" si="33"/>
        <v>0</v>
      </c>
      <c r="FD37" s="216">
        <f t="shared" si="34"/>
        <v>1</v>
      </c>
      <c r="FE37" s="261">
        <v>1</v>
      </c>
      <c r="FF37" s="67"/>
      <c r="FG37" s="67"/>
      <c r="FH37" s="67"/>
      <c r="FI37" s="67"/>
      <c r="FJ37" s="262" t="s">
        <v>153</v>
      </c>
      <c r="FK37" s="263" t="s">
        <v>154</v>
      </c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71"/>
      <c r="GM37" s="67"/>
      <c r="GN37" s="71"/>
      <c r="GO37" s="67"/>
      <c r="GP37" s="71"/>
      <c r="GQ37" s="67"/>
      <c r="GR37" s="67"/>
      <c r="GS37" s="71"/>
      <c r="GT37" s="67"/>
      <c r="GU37" s="67"/>
      <c r="GV37" s="67"/>
      <c r="GW37" s="67"/>
      <c r="GX37" s="67"/>
      <c r="GY37" s="148"/>
      <c r="GZ37" s="149"/>
      <c r="HA37" s="288">
        <f t="shared" si="35"/>
        <v>0</v>
      </c>
      <c r="HB37" s="301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3"/>
      <c r="IN37" s="301"/>
      <c r="IO37" s="302"/>
      <c r="IP37" s="302"/>
      <c r="IQ37" s="302"/>
      <c r="IR37" s="302"/>
      <c r="IS37" s="303"/>
      <c r="IT37" s="304"/>
      <c r="IU37" s="304"/>
      <c r="IV37" s="304"/>
    </row>
    <row r="38" spans="1:256" s="118" customFormat="1" ht="12.75">
      <c r="A38" s="138" t="s">
        <v>108</v>
      </c>
      <c r="B38" s="73"/>
      <c r="C38" s="22">
        <f t="shared" si="16"/>
        <v>9</v>
      </c>
      <c r="D38" s="16">
        <f t="shared" si="39"/>
        <v>8</v>
      </c>
      <c r="E38" s="67">
        <f t="shared" si="17"/>
        <v>5</v>
      </c>
      <c r="F38" s="16">
        <f t="shared" si="18"/>
        <v>4</v>
      </c>
      <c r="G38" s="16">
        <f t="shared" si="19"/>
        <v>1</v>
      </c>
      <c r="H38" s="67">
        <f t="shared" si="20"/>
        <v>0</v>
      </c>
      <c r="I38" s="68">
        <f t="shared" si="21"/>
        <v>637</v>
      </c>
      <c r="J38" s="69">
        <f t="shared" si="22"/>
        <v>70.77777777777777</v>
      </c>
      <c r="K38" s="69">
        <f>ABS(I38*100/I1)</f>
        <v>18.625730994152047</v>
      </c>
      <c r="L38" s="68">
        <f>K1</f>
        <v>38</v>
      </c>
      <c r="M38" s="68">
        <f t="shared" si="38"/>
        <v>9</v>
      </c>
      <c r="N38" s="68">
        <f t="shared" si="28"/>
        <v>0</v>
      </c>
      <c r="O38" s="68">
        <f t="shared" si="29"/>
        <v>0</v>
      </c>
      <c r="P38" s="68">
        <f t="shared" si="30"/>
        <v>0</v>
      </c>
      <c r="Q38" s="68">
        <f t="shared" si="31"/>
        <v>0</v>
      </c>
      <c r="R38" s="70">
        <f t="shared" si="23"/>
        <v>2</v>
      </c>
      <c r="S38" s="67">
        <f t="shared" si="24"/>
        <v>0</v>
      </c>
      <c r="T38" s="67">
        <f t="shared" si="25"/>
        <v>0</v>
      </c>
      <c r="U38" s="67">
        <f t="shared" si="26"/>
        <v>0</v>
      </c>
      <c r="V38" s="290">
        <f t="shared" si="32"/>
        <v>0</v>
      </c>
      <c r="W38" s="92"/>
      <c r="X38" s="93" t="s">
        <v>145</v>
      </c>
      <c r="Y38" s="93" t="s">
        <v>145</v>
      </c>
      <c r="Z38" s="93" t="s">
        <v>145</v>
      </c>
      <c r="AA38" s="93" t="s">
        <v>145</v>
      </c>
      <c r="AB38" s="93" t="s">
        <v>145</v>
      </c>
      <c r="AC38" s="93" t="s">
        <v>145</v>
      </c>
      <c r="AD38" s="93" t="s">
        <v>146</v>
      </c>
      <c r="AE38" s="67" t="s">
        <v>145</v>
      </c>
      <c r="AF38" s="67" t="s">
        <v>145</v>
      </c>
      <c r="AG38" s="67"/>
      <c r="AH38" s="67"/>
      <c r="AI38" s="67"/>
      <c r="AJ38" s="67"/>
      <c r="AK38" s="67"/>
      <c r="AL38" s="67"/>
      <c r="AM38" s="67"/>
      <c r="AN38" s="67"/>
      <c r="AO38" s="93"/>
      <c r="AP38" s="67"/>
      <c r="AQ38" s="67"/>
      <c r="AR38" s="67"/>
      <c r="AS38" s="93"/>
      <c r="AT38" s="93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93"/>
      <c r="BG38" s="67"/>
      <c r="BH38" s="67"/>
      <c r="BI38" s="67"/>
      <c r="BJ38" s="67"/>
      <c r="BK38" s="178"/>
      <c r="BL38" s="67"/>
      <c r="BM38" s="71"/>
      <c r="BN38" s="67"/>
      <c r="BO38" s="67"/>
      <c r="BP38" s="125"/>
      <c r="BQ38" s="93">
        <v>77</v>
      </c>
      <c r="BR38" s="93">
        <v>90</v>
      </c>
      <c r="BS38" s="93">
        <v>90</v>
      </c>
      <c r="BT38" s="93">
        <v>90</v>
      </c>
      <c r="BU38" s="93">
        <v>90</v>
      </c>
      <c r="BV38" s="93">
        <v>90</v>
      </c>
      <c r="BW38" s="93">
        <v>20</v>
      </c>
      <c r="BX38" s="67">
        <v>45</v>
      </c>
      <c r="BY38" s="67">
        <v>45</v>
      </c>
      <c r="BZ38" s="67"/>
      <c r="CA38" s="67"/>
      <c r="CB38" s="67"/>
      <c r="CC38" s="67"/>
      <c r="CD38" s="67"/>
      <c r="CE38" s="67"/>
      <c r="CF38" s="67"/>
      <c r="CG38" s="67"/>
      <c r="CH38" s="93"/>
      <c r="CI38" s="67"/>
      <c r="CJ38" s="67"/>
      <c r="CK38" s="67"/>
      <c r="CL38" s="93"/>
      <c r="CM38" s="93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93"/>
      <c r="CZ38" s="67"/>
      <c r="DA38" s="67"/>
      <c r="DB38" s="67"/>
      <c r="DC38" s="180"/>
      <c r="DD38" s="93"/>
      <c r="DE38" s="67"/>
      <c r="DF38" s="71"/>
      <c r="DG38" s="67"/>
      <c r="DH38" s="67"/>
      <c r="DI38" s="92"/>
      <c r="DJ38" s="93" t="s">
        <v>150</v>
      </c>
      <c r="DK38" s="93"/>
      <c r="DL38" s="93"/>
      <c r="DM38" s="93"/>
      <c r="DN38" s="93"/>
      <c r="DO38" s="311" t="s">
        <v>150</v>
      </c>
      <c r="DP38" s="93" t="s">
        <v>151</v>
      </c>
      <c r="DQ38" s="93" t="s">
        <v>150</v>
      </c>
      <c r="DR38" s="93" t="s">
        <v>150</v>
      </c>
      <c r="DS38" s="93"/>
      <c r="DT38" s="93"/>
      <c r="DU38" s="93"/>
      <c r="DV38" s="93"/>
      <c r="DW38" s="93"/>
      <c r="DX38" s="93"/>
      <c r="DY38" s="93"/>
      <c r="DZ38" s="93"/>
      <c r="EA38" s="93"/>
      <c r="EB38" s="67"/>
      <c r="EC38" s="67"/>
      <c r="ED38" s="67"/>
      <c r="EE38" s="93"/>
      <c r="EF38" s="93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71"/>
      <c r="EZ38" s="67"/>
      <c r="FA38" s="71"/>
      <c r="FB38" s="165">
        <f t="shared" si="27"/>
        <v>2</v>
      </c>
      <c r="FC38" s="162">
        <f t="shared" si="33"/>
        <v>0</v>
      </c>
      <c r="FD38" s="216">
        <f t="shared" si="34"/>
        <v>0</v>
      </c>
      <c r="FE38" s="93"/>
      <c r="FF38" s="67"/>
      <c r="FG38" s="261">
        <v>1</v>
      </c>
      <c r="FH38" s="67"/>
      <c r="FI38" s="67"/>
      <c r="FJ38" s="67"/>
      <c r="FK38" s="67"/>
      <c r="FL38" s="261">
        <v>1</v>
      </c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71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95"/>
      <c r="HA38" s="288">
        <f t="shared" si="35"/>
        <v>0</v>
      </c>
      <c r="HB38" s="301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3"/>
      <c r="IN38" s="301"/>
      <c r="IO38" s="302"/>
      <c r="IP38" s="302"/>
      <c r="IQ38" s="302"/>
      <c r="IR38" s="302"/>
      <c r="IS38" s="303"/>
      <c r="IT38" s="304"/>
      <c r="IU38" s="304"/>
      <c r="IV38" s="304"/>
    </row>
    <row r="39" spans="1:256" s="118" customFormat="1" ht="12.75">
      <c r="A39" s="123" t="s">
        <v>109</v>
      </c>
      <c r="B39" s="73" t="s">
        <v>112</v>
      </c>
      <c r="C39" s="22">
        <f t="shared" si="16"/>
        <v>19</v>
      </c>
      <c r="D39" s="16">
        <f t="shared" si="39"/>
        <v>12</v>
      </c>
      <c r="E39" s="67">
        <f t="shared" si="17"/>
        <v>7</v>
      </c>
      <c r="F39" s="16">
        <f t="shared" si="18"/>
        <v>5</v>
      </c>
      <c r="G39" s="16">
        <f t="shared" si="19"/>
        <v>7</v>
      </c>
      <c r="H39" s="67">
        <f t="shared" si="20"/>
        <v>0</v>
      </c>
      <c r="I39" s="68">
        <f t="shared" si="21"/>
        <v>1209</v>
      </c>
      <c r="J39" s="69">
        <f t="shared" si="22"/>
        <v>63.63157894736842</v>
      </c>
      <c r="K39" s="69">
        <f>ABS(I39*100/I1)</f>
        <v>35.35087719298246</v>
      </c>
      <c r="L39" s="68">
        <f>K1</f>
        <v>38</v>
      </c>
      <c r="M39" s="68">
        <f>COUNTIF(X39:BM39,"C")+COUNTIF(X39:BM39,"T")</f>
        <v>19</v>
      </c>
      <c r="N39" s="68">
        <f>SUM(O39:Q39)</f>
        <v>0</v>
      </c>
      <c r="O39" s="68">
        <f t="shared" si="29"/>
        <v>0</v>
      </c>
      <c r="P39" s="68">
        <f t="shared" si="30"/>
        <v>0</v>
      </c>
      <c r="Q39" s="68">
        <f t="shared" si="31"/>
        <v>0</v>
      </c>
      <c r="R39" s="70">
        <f t="shared" si="23"/>
        <v>7</v>
      </c>
      <c r="S39" s="67">
        <f t="shared" si="24"/>
        <v>0</v>
      </c>
      <c r="T39" s="67">
        <f t="shared" si="25"/>
        <v>0</v>
      </c>
      <c r="U39" s="67">
        <f t="shared" si="26"/>
        <v>0</v>
      </c>
      <c r="V39" s="290">
        <f t="shared" si="32"/>
        <v>6</v>
      </c>
      <c r="W39" s="92"/>
      <c r="X39" s="93"/>
      <c r="Y39" s="93"/>
      <c r="Z39" s="93"/>
      <c r="AA39" s="93"/>
      <c r="AB39" s="93"/>
      <c r="AC39" s="93"/>
      <c r="AD39" s="93"/>
      <c r="AE39" s="93"/>
      <c r="AF39" s="93"/>
      <c r="AG39" s="93" t="s">
        <v>146</v>
      </c>
      <c r="AH39" s="93" t="s">
        <v>146</v>
      </c>
      <c r="AI39" s="93" t="s">
        <v>146</v>
      </c>
      <c r="AJ39" s="93" t="s">
        <v>145</v>
      </c>
      <c r="AK39" s="93"/>
      <c r="AL39" s="93"/>
      <c r="AM39" s="93"/>
      <c r="AN39" s="93"/>
      <c r="AO39" s="67" t="s">
        <v>145</v>
      </c>
      <c r="AP39" s="93" t="s">
        <v>145</v>
      </c>
      <c r="AQ39" s="93" t="s">
        <v>145</v>
      </c>
      <c r="AR39" s="93" t="s">
        <v>146</v>
      </c>
      <c r="AS39" s="67" t="s">
        <v>146</v>
      </c>
      <c r="AT39" s="67" t="s">
        <v>145</v>
      </c>
      <c r="AU39" s="67"/>
      <c r="AV39" s="67" t="s">
        <v>145</v>
      </c>
      <c r="AW39" s="67" t="s">
        <v>146</v>
      </c>
      <c r="AX39" s="67" t="s">
        <v>145</v>
      </c>
      <c r="AY39" s="67" t="s">
        <v>146</v>
      </c>
      <c r="AZ39" s="67"/>
      <c r="BA39" s="67" t="s">
        <v>145</v>
      </c>
      <c r="BB39" s="67" t="s">
        <v>145</v>
      </c>
      <c r="BC39" s="67" t="s">
        <v>145</v>
      </c>
      <c r="BD39" s="67" t="s">
        <v>145</v>
      </c>
      <c r="BE39" s="67" t="s">
        <v>145</v>
      </c>
      <c r="BF39" s="67"/>
      <c r="BG39" s="67"/>
      <c r="BH39" s="67"/>
      <c r="BI39" s="67"/>
      <c r="BJ39" s="67"/>
      <c r="BK39" s="67"/>
      <c r="BL39" s="67"/>
      <c r="BM39" s="71"/>
      <c r="BN39" s="67"/>
      <c r="BO39" s="67"/>
      <c r="BP39" s="125"/>
      <c r="BQ39" s="93"/>
      <c r="BR39" s="93"/>
      <c r="BS39" s="93"/>
      <c r="BT39" s="93"/>
      <c r="BU39" s="93"/>
      <c r="BV39" s="93"/>
      <c r="BW39" s="93"/>
      <c r="BX39" s="93"/>
      <c r="BY39" s="93"/>
      <c r="BZ39" s="93">
        <v>45</v>
      </c>
      <c r="CA39" s="93">
        <v>45</v>
      </c>
      <c r="CB39" s="93">
        <v>45</v>
      </c>
      <c r="CC39" s="93">
        <v>78</v>
      </c>
      <c r="CD39" s="93"/>
      <c r="CE39" s="93"/>
      <c r="CF39" s="93"/>
      <c r="CG39" s="93"/>
      <c r="CH39" s="67">
        <v>45</v>
      </c>
      <c r="CI39" s="93">
        <v>70</v>
      </c>
      <c r="CJ39" s="93">
        <v>90</v>
      </c>
      <c r="CK39" s="93">
        <v>30</v>
      </c>
      <c r="CL39" s="67">
        <v>55</v>
      </c>
      <c r="CM39" s="67">
        <v>58</v>
      </c>
      <c r="CN39" s="67"/>
      <c r="CO39" s="67">
        <v>90</v>
      </c>
      <c r="CP39" s="67">
        <v>45</v>
      </c>
      <c r="CQ39" s="67">
        <v>90</v>
      </c>
      <c r="CR39" s="67">
        <v>18</v>
      </c>
      <c r="CS39" s="67"/>
      <c r="CT39" s="67">
        <v>90</v>
      </c>
      <c r="CU39" s="67">
        <v>90</v>
      </c>
      <c r="CV39" s="67">
        <v>45</v>
      </c>
      <c r="CW39" s="67">
        <v>90</v>
      </c>
      <c r="CX39" s="67">
        <v>90</v>
      </c>
      <c r="CY39" s="67"/>
      <c r="CZ39" s="67"/>
      <c r="DA39" s="67"/>
      <c r="DB39" s="67"/>
      <c r="DC39" s="67"/>
      <c r="DD39" s="67"/>
      <c r="DE39" s="67"/>
      <c r="DF39" s="71"/>
      <c r="DG39" s="67"/>
      <c r="DH39" s="67"/>
      <c r="DI39" s="92"/>
      <c r="DJ39" s="67"/>
      <c r="DK39" s="67"/>
      <c r="DL39" s="67"/>
      <c r="DM39" s="67"/>
      <c r="DN39" s="67"/>
      <c r="DO39" s="67"/>
      <c r="DP39" s="67"/>
      <c r="DQ39" s="67"/>
      <c r="DR39" s="67"/>
      <c r="DS39" s="67" t="s">
        <v>151</v>
      </c>
      <c r="DT39" s="67" t="s">
        <v>151</v>
      </c>
      <c r="DU39" s="67" t="s">
        <v>151</v>
      </c>
      <c r="DV39" s="67" t="s">
        <v>150</v>
      </c>
      <c r="DW39" s="67"/>
      <c r="DX39" s="67"/>
      <c r="DY39" s="67"/>
      <c r="DZ39" s="67"/>
      <c r="EA39" s="67" t="s">
        <v>150</v>
      </c>
      <c r="EB39" s="93" t="s">
        <v>150</v>
      </c>
      <c r="EC39" s="93"/>
      <c r="ED39" s="93" t="s">
        <v>151</v>
      </c>
      <c r="EE39" s="67" t="s">
        <v>151</v>
      </c>
      <c r="EF39" s="67" t="s">
        <v>150</v>
      </c>
      <c r="EG39" s="67"/>
      <c r="EH39" s="67"/>
      <c r="EI39" s="67" t="s">
        <v>151</v>
      </c>
      <c r="EJ39" s="67"/>
      <c r="EK39" s="67" t="s">
        <v>151</v>
      </c>
      <c r="EL39" s="67"/>
      <c r="EM39" s="67"/>
      <c r="EN39" s="67"/>
      <c r="EO39" s="67" t="s">
        <v>150</v>
      </c>
      <c r="EP39" s="67"/>
      <c r="EQ39" s="67"/>
      <c r="ER39" s="67"/>
      <c r="ES39" s="67"/>
      <c r="ET39" s="67"/>
      <c r="EU39" s="67"/>
      <c r="EV39" s="67"/>
      <c r="EW39" s="67"/>
      <c r="EX39" s="67"/>
      <c r="EY39" s="71"/>
      <c r="EZ39" s="67"/>
      <c r="FA39" s="71"/>
      <c r="FB39" s="165">
        <f t="shared" si="27"/>
        <v>7</v>
      </c>
      <c r="FC39" s="162">
        <f t="shared" si="33"/>
        <v>0</v>
      </c>
      <c r="FD39" s="216">
        <f t="shared" si="34"/>
        <v>0</v>
      </c>
      <c r="FE39" s="93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261">
        <v>1</v>
      </c>
      <c r="FW39" s="261">
        <v>1</v>
      </c>
      <c r="FX39" s="67"/>
      <c r="FY39" s="67"/>
      <c r="FZ39" s="67"/>
      <c r="GA39" s="261">
        <v>1</v>
      </c>
      <c r="GB39" s="67"/>
      <c r="GC39" s="261">
        <v>1</v>
      </c>
      <c r="GD39" s="261">
        <v>1</v>
      </c>
      <c r="GE39" s="67"/>
      <c r="GF39" s="261">
        <v>1</v>
      </c>
      <c r="GG39" s="67"/>
      <c r="GH39" s="67"/>
      <c r="GI39" s="67"/>
      <c r="GJ39" s="67"/>
      <c r="GK39" s="67"/>
      <c r="GL39" s="261">
        <v>1</v>
      </c>
      <c r="GM39" s="67"/>
      <c r="GN39" s="67"/>
      <c r="GO39" s="67"/>
      <c r="GP39" s="71"/>
      <c r="GQ39" s="67"/>
      <c r="GR39" s="67"/>
      <c r="GS39" s="71"/>
      <c r="GT39" s="67"/>
      <c r="GU39" s="67"/>
      <c r="GV39" s="67"/>
      <c r="GW39" s="67"/>
      <c r="GX39" s="67"/>
      <c r="GY39" s="67"/>
      <c r="GZ39" s="95"/>
      <c r="HA39" s="288">
        <f t="shared" si="35"/>
        <v>6</v>
      </c>
      <c r="HB39" s="301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>
        <v>3</v>
      </c>
      <c r="HM39" s="302"/>
      <c r="HN39" s="302">
        <v>1</v>
      </c>
      <c r="HO39" s="302"/>
      <c r="HP39" s="302"/>
      <c r="HQ39" s="302"/>
      <c r="HR39" s="302"/>
      <c r="HS39" s="302">
        <v>1</v>
      </c>
      <c r="HT39" s="302">
        <v>1</v>
      </c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3"/>
      <c r="IN39" s="301"/>
      <c r="IO39" s="302"/>
      <c r="IP39" s="302"/>
      <c r="IQ39" s="302"/>
      <c r="IR39" s="302"/>
      <c r="IS39" s="303"/>
      <c r="IT39" s="304"/>
      <c r="IU39" s="304"/>
      <c r="IV39" s="304"/>
    </row>
    <row r="40" spans="1:256" s="118" customFormat="1" ht="12.75">
      <c r="A40" s="123" t="s">
        <v>110</v>
      </c>
      <c r="B40" s="73"/>
      <c r="C40" s="22">
        <f t="shared" si="16"/>
        <v>0</v>
      </c>
      <c r="D40" s="16">
        <f t="shared" si="39"/>
        <v>0</v>
      </c>
      <c r="E40" s="67">
        <f t="shared" si="17"/>
        <v>0</v>
      </c>
      <c r="F40" s="16">
        <f t="shared" si="18"/>
        <v>0</v>
      </c>
      <c r="G40" s="16">
        <f t="shared" si="19"/>
        <v>0</v>
      </c>
      <c r="H40" s="67">
        <f t="shared" si="20"/>
        <v>0</v>
      </c>
      <c r="I40" s="68">
        <f t="shared" si="21"/>
        <v>0</v>
      </c>
      <c r="J40" s="69" t="e">
        <f t="shared" si="22"/>
        <v>#DIV/0!</v>
      </c>
      <c r="K40" s="69">
        <f>ABS(I40*100/I1)</f>
        <v>0</v>
      </c>
      <c r="L40" s="68">
        <f>K1</f>
        <v>38</v>
      </c>
      <c r="M40" s="68">
        <f aca="true" t="shared" si="40" ref="M40:M46">COUNTIF(X40:BM40,"C")+COUNTIF(X40:BM40,"T")</f>
        <v>1</v>
      </c>
      <c r="N40" s="68">
        <f>SUM(O40:Q40)</f>
        <v>0</v>
      </c>
      <c r="O40" s="68">
        <f t="shared" si="29"/>
        <v>0</v>
      </c>
      <c r="P40" s="68">
        <f t="shared" si="30"/>
        <v>0</v>
      </c>
      <c r="Q40" s="68">
        <f t="shared" si="31"/>
        <v>0</v>
      </c>
      <c r="R40" s="70">
        <f t="shared" si="23"/>
        <v>0</v>
      </c>
      <c r="S40" s="67">
        <f t="shared" si="24"/>
        <v>0</v>
      </c>
      <c r="T40" s="67">
        <f t="shared" si="25"/>
        <v>0</v>
      </c>
      <c r="U40" s="67">
        <f t="shared" si="26"/>
        <v>0</v>
      </c>
      <c r="V40" s="71">
        <f t="shared" si="32"/>
        <v>0</v>
      </c>
      <c r="W40" s="92"/>
      <c r="X40" s="93"/>
      <c r="Y40" s="93"/>
      <c r="Z40" s="93"/>
      <c r="AA40" s="93"/>
      <c r="AB40" s="93"/>
      <c r="AC40" s="93"/>
      <c r="AD40" s="93"/>
      <c r="AE40" s="67" t="s">
        <v>146</v>
      </c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93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71"/>
      <c r="BN40" s="67"/>
      <c r="BO40" s="67"/>
      <c r="BP40" s="125"/>
      <c r="BQ40" s="93"/>
      <c r="BR40" s="93"/>
      <c r="BS40" s="93"/>
      <c r="BT40" s="93"/>
      <c r="BU40" s="93"/>
      <c r="BV40" s="93"/>
      <c r="BW40" s="93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93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71"/>
      <c r="DG40" s="67"/>
      <c r="DH40" s="67"/>
      <c r="DI40" s="92"/>
      <c r="DJ40" s="93"/>
      <c r="DK40" s="93"/>
      <c r="DL40" s="93"/>
      <c r="DM40" s="93"/>
      <c r="DN40" s="93"/>
      <c r="DO40" s="93"/>
      <c r="DP40" s="93"/>
      <c r="DQ40" s="93"/>
      <c r="DR40" s="93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71"/>
      <c r="EZ40" s="67"/>
      <c r="FA40" s="71"/>
      <c r="FB40" s="165">
        <f t="shared" si="27"/>
        <v>0</v>
      </c>
      <c r="FC40" s="162">
        <f t="shared" si="33"/>
        <v>0</v>
      </c>
      <c r="FD40" s="216">
        <f t="shared" si="34"/>
        <v>0</v>
      </c>
      <c r="FE40" s="93"/>
      <c r="FF40" s="67"/>
      <c r="FG40" s="67"/>
      <c r="FH40" s="67"/>
      <c r="FI40" s="67"/>
      <c r="FJ40" s="93"/>
      <c r="FK40" s="67"/>
      <c r="FL40" s="93"/>
      <c r="FM40" s="71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93"/>
      <c r="GO40" s="67"/>
      <c r="GP40" s="71"/>
      <c r="GQ40" s="67"/>
      <c r="GR40" s="67"/>
      <c r="GS40" s="71"/>
      <c r="GT40" s="67"/>
      <c r="GU40" s="67"/>
      <c r="GV40" s="67"/>
      <c r="GW40" s="67"/>
      <c r="GX40" s="67"/>
      <c r="GY40" s="67"/>
      <c r="GZ40" s="95"/>
      <c r="HA40" s="288">
        <f t="shared" si="35"/>
        <v>0</v>
      </c>
      <c r="HB40" s="301"/>
      <c r="HC40" s="302"/>
      <c r="HD40" s="302"/>
      <c r="HE40" s="302"/>
      <c r="HF40" s="302"/>
      <c r="HG40" s="302"/>
      <c r="HH40" s="302"/>
      <c r="HI40" s="302"/>
      <c r="HJ40" s="302"/>
      <c r="HK40" s="302"/>
      <c r="HL40" s="302"/>
      <c r="HM40" s="302"/>
      <c r="HN40" s="302"/>
      <c r="HO40" s="302"/>
      <c r="HP40" s="302"/>
      <c r="HQ40" s="302"/>
      <c r="HR40" s="302"/>
      <c r="HS40" s="302"/>
      <c r="HT40" s="302"/>
      <c r="HU40" s="302"/>
      <c r="HV40" s="302"/>
      <c r="HW40" s="302"/>
      <c r="HX40" s="302"/>
      <c r="HY40" s="302"/>
      <c r="HZ40" s="302"/>
      <c r="IA40" s="302"/>
      <c r="IB40" s="302"/>
      <c r="IC40" s="302"/>
      <c r="ID40" s="302"/>
      <c r="IE40" s="302"/>
      <c r="IF40" s="302"/>
      <c r="IG40" s="302"/>
      <c r="IH40" s="302"/>
      <c r="II40" s="302"/>
      <c r="IJ40" s="302"/>
      <c r="IK40" s="302"/>
      <c r="IL40" s="302"/>
      <c r="IM40" s="303"/>
      <c r="IN40" s="301"/>
      <c r="IO40" s="302"/>
      <c r="IP40" s="302"/>
      <c r="IQ40" s="302"/>
      <c r="IR40" s="302"/>
      <c r="IS40" s="303"/>
      <c r="IT40" s="304"/>
      <c r="IU40" s="304"/>
      <c r="IV40" s="304"/>
    </row>
    <row r="41" spans="1:256" s="118" customFormat="1" ht="12.75">
      <c r="A41" s="138" t="s">
        <v>111</v>
      </c>
      <c r="B41" s="73"/>
      <c r="C41" s="22">
        <f aca="true" t="shared" si="41" ref="C41:C59">COUNT(BQ41:DH41)</f>
        <v>2</v>
      </c>
      <c r="D41" s="16">
        <f t="shared" si="39"/>
        <v>1</v>
      </c>
      <c r="E41" s="67">
        <f aca="true" t="shared" si="42" ref="E41:E59">COUNTIF(BQ41:DH41,90)</f>
        <v>0</v>
      </c>
      <c r="F41" s="16">
        <f aca="true" t="shared" si="43" ref="F41:F59">COUNTIF(DJ41:FA41,"I")</f>
        <v>1</v>
      </c>
      <c r="G41" s="16">
        <f aca="true" t="shared" si="44" ref="G41:G59">COUNTIF(DJ41:FA41,"E")</f>
        <v>1</v>
      </c>
      <c r="H41" s="67">
        <f aca="true" t="shared" si="45" ref="H41:H61">COUNTIF(BQ41:DH41,"S")</f>
        <v>0</v>
      </c>
      <c r="I41" s="68">
        <f aca="true" t="shared" si="46" ref="I41:I59">SUM(BQ41:DH41)</f>
        <v>115</v>
      </c>
      <c r="J41" s="69">
        <f t="shared" si="22"/>
        <v>57.5</v>
      </c>
      <c r="K41" s="69">
        <f>ABS(I41*100/I1)</f>
        <v>3.3625730994152048</v>
      </c>
      <c r="L41" s="68">
        <f>K1</f>
        <v>38</v>
      </c>
      <c r="M41" s="68">
        <f t="shared" si="40"/>
        <v>2</v>
      </c>
      <c r="N41" s="68">
        <f>SUM(O41:Q41)</f>
        <v>0</v>
      </c>
      <c r="O41" s="68">
        <f t="shared" si="29"/>
        <v>0</v>
      </c>
      <c r="P41" s="68">
        <f t="shared" si="30"/>
        <v>0</v>
      </c>
      <c r="Q41" s="68">
        <f t="shared" si="31"/>
        <v>0</v>
      </c>
      <c r="R41" s="70">
        <f aca="true" t="shared" si="47" ref="R41:R66">COUNTIF(FC41:GT41,1)</f>
        <v>1</v>
      </c>
      <c r="S41" s="67">
        <f aca="true" t="shared" si="48" ref="S41:S66">COUNTIF(FC41:GT41,2)</f>
        <v>0</v>
      </c>
      <c r="T41" s="67">
        <f aca="true" t="shared" si="49" ref="T41:T66">COUNTIF(FC41:GT41,"R")</f>
        <v>0</v>
      </c>
      <c r="U41" s="67">
        <f t="shared" si="26"/>
        <v>0</v>
      </c>
      <c r="V41" s="290">
        <f t="shared" si="32"/>
        <v>0</v>
      </c>
      <c r="W41" s="92"/>
      <c r="X41" s="93"/>
      <c r="Y41" s="93"/>
      <c r="Z41" s="93"/>
      <c r="AA41" s="93"/>
      <c r="AB41" s="93"/>
      <c r="AC41" s="93"/>
      <c r="AD41" s="93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93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 t="s">
        <v>146</v>
      </c>
      <c r="BF41" s="67" t="s">
        <v>145</v>
      </c>
      <c r="BG41" s="67"/>
      <c r="BH41" s="67"/>
      <c r="BI41" s="67"/>
      <c r="BJ41" s="67"/>
      <c r="BK41" s="67"/>
      <c r="BL41" s="67"/>
      <c r="BM41" s="71"/>
      <c r="BN41" s="67"/>
      <c r="BO41" s="67"/>
      <c r="BP41" s="125"/>
      <c r="BQ41" s="93"/>
      <c r="BR41" s="93"/>
      <c r="BS41" s="93"/>
      <c r="BT41" s="93"/>
      <c r="BU41" s="93"/>
      <c r="BV41" s="93"/>
      <c r="BW41" s="93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93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>
        <v>45</v>
      </c>
      <c r="CY41" s="67">
        <v>70</v>
      </c>
      <c r="CZ41" s="67"/>
      <c r="DA41" s="67"/>
      <c r="DB41" s="67"/>
      <c r="DC41" s="67"/>
      <c r="DD41" s="67"/>
      <c r="DE41" s="67"/>
      <c r="DF41" s="71"/>
      <c r="DG41" s="67"/>
      <c r="DH41" s="67"/>
      <c r="DI41" s="92"/>
      <c r="DJ41" s="93"/>
      <c r="DK41" s="93"/>
      <c r="DL41" s="93"/>
      <c r="DM41" s="93"/>
      <c r="DN41" s="93"/>
      <c r="DO41" s="93"/>
      <c r="DP41" s="67"/>
      <c r="DQ41" s="67"/>
      <c r="DR41" s="93"/>
      <c r="DS41" s="93"/>
      <c r="DT41" s="93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 t="s">
        <v>151</v>
      </c>
      <c r="ER41" s="67" t="s">
        <v>150</v>
      </c>
      <c r="ES41" s="67"/>
      <c r="ET41" s="67"/>
      <c r="EU41" s="67"/>
      <c r="EV41" s="67"/>
      <c r="EW41" s="67"/>
      <c r="EX41" s="67"/>
      <c r="EY41" s="71"/>
      <c r="EZ41" s="67"/>
      <c r="FA41" s="71"/>
      <c r="FB41" s="165">
        <f t="shared" si="27"/>
        <v>1</v>
      </c>
      <c r="FC41" s="162">
        <f t="shared" si="33"/>
        <v>0</v>
      </c>
      <c r="FD41" s="216">
        <f t="shared" si="34"/>
        <v>0</v>
      </c>
      <c r="FE41" s="93"/>
      <c r="FF41" s="67"/>
      <c r="FG41" s="67"/>
      <c r="FH41" s="67"/>
      <c r="FI41" s="67"/>
      <c r="FJ41" s="67"/>
      <c r="FK41" s="67"/>
      <c r="FL41" s="93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93"/>
      <c r="GD41" s="67"/>
      <c r="GE41" s="67"/>
      <c r="GF41" s="67"/>
      <c r="GG41" s="67"/>
      <c r="GH41" s="67"/>
      <c r="GI41" s="67"/>
      <c r="GJ41" s="67"/>
      <c r="GK41" s="67"/>
      <c r="GL41" s="261">
        <v>1</v>
      </c>
      <c r="GM41" s="67"/>
      <c r="GN41" s="67"/>
      <c r="GO41" s="67"/>
      <c r="GP41" s="71"/>
      <c r="GQ41" s="67"/>
      <c r="GR41" s="67"/>
      <c r="GS41" s="67"/>
      <c r="GT41" s="67"/>
      <c r="GU41" s="67"/>
      <c r="GV41" s="67"/>
      <c r="GW41" s="67"/>
      <c r="GX41" s="67"/>
      <c r="GY41" s="67"/>
      <c r="GZ41" s="95"/>
      <c r="HA41" s="288">
        <f t="shared" si="35"/>
        <v>0</v>
      </c>
      <c r="HB41" s="301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3"/>
      <c r="IN41" s="301"/>
      <c r="IO41" s="302"/>
      <c r="IP41" s="302"/>
      <c r="IQ41" s="302"/>
      <c r="IR41" s="302"/>
      <c r="IS41" s="303"/>
      <c r="IT41" s="304"/>
      <c r="IU41" s="304"/>
      <c r="IV41" s="304"/>
    </row>
    <row r="42" spans="1:256" s="118" customFormat="1" ht="12.75">
      <c r="A42" s="138" t="s">
        <v>158</v>
      </c>
      <c r="B42" s="73"/>
      <c r="C42" s="22">
        <f t="shared" si="41"/>
        <v>0</v>
      </c>
      <c r="D42" s="16">
        <f t="shared" si="39"/>
        <v>0</v>
      </c>
      <c r="E42" s="67">
        <f t="shared" si="42"/>
        <v>0</v>
      </c>
      <c r="F42" s="16">
        <f t="shared" si="43"/>
        <v>0</v>
      </c>
      <c r="G42" s="16">
        <f t="shared" si="44"/>
        <v>1</v>
      </c>
      <c r="H42" s="67">
        <f t="shared" si="45"/>
        <v>0</v>
      </c>
      <c r="I42" s="68">
        <f t="shared" si="46"/>
        <v>0</v>
      </c>
      <c r="J42" s="69" t="e">
        <f t="shared" si="22"/>
        <v>#DIV/0!</v>
      </c>
      <c r="K42" s="69">
        <f>ABS(I42*100/I1)</f>
        <v>0</v>
      </c>
      <c r="L42" s="68">
        <f>K1</f>
        <v>38</v>
      </c>
      <c r="M42" s="68">
        <f t="shared" si="40"/>
        <v>0</v>
      </c>
      <c r="N42" s="68">
        <f>SUM(O42:Q42)</f>
        <v>0</v>
      </c>
      <c r="O42" s="68">
        <f t="shared" si="29"/>
        <v>0</v>
      </c>
      <c r="P42" s="68">
        <f t="shared" si="30"/>
        <v>0</v>
      </c>
      <c r="Q42" s="68">
        <f t="shared" si="31"/>
        <v>0</v>
      </c>
      <c r="R42" s="70">
        <f t="shared" si="47"/>
        <v>0</v>
      </c>
      <c r="S42" s="67">
        <f t="shared" si="48"/>
        <v>0</v>
      </c>
      <c r="T42" s="67">
        <f t="shared" si="49"/>
        <v>0</v>
      </c>
      <c r="U42" s="67">
        <f t="shared" si="26"/>
        <v>0</v>
      </c>
      <c r="V42" s="290">
        <f t="shared" si="32"/>
        <v>1</v>
      </c>
      <c r="W42" s="92"/>
      <c r="X42" s="67"/>
      <c r="Y42" s="67"/>
      <c r="Z42" s="67"/>
      <c r="AA42" s="67"/>
      <c r="AB42" s="67"/>
      <c r="AC42" s="67"/>
      <c r="AD42" s="67"/>
      <c r="AE42" s="93"/>
      <c r="AF42" s="93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71"/>
      <c r="BN42" s="67"/>
      <c r="BO42" s="94"/>
      <c r="BP42" s="125"/>
      <c r="BQ42" s="67"/>
      <c r="BR42" s="67"/>
      <c r="BS42" s="67"/>
      <c r="BT42" s="67"/>
      <c r="BU42" s="67"/>
      <c r="BV42" s="67"/>
      <c r="BW42" s="67"/>
      <c r="BX42" s="93"/>
      <c r="BY42" s="93"/>
      <c r="BZ42" s="212"/>
      <c r="CA42" s="218"/>
      <c r="CB42" s="218"/>
      <c r="CC42" s="218"/>
      <c r="CD42" s="67"/>
      <c r="CE42" s="67"/>
      <c r="CF42" s="67"/>
      <c r="CG42" s="212"/>
      <c r="CH42" s="218"/>
      <c r="CI42" s="218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218"/>
      <c r="CW42" s="67"/>
      <c r="CX42" s="67"/>
      <c r="CY42" s="67"/>
      <c r="CZ42" s="67"/>
      <c r="DA42" s="67"/>
      <c r="DB42" s="67"/>
      <c r="DC42" s="67"/>
      <c r="DD42" s="67"/>
      <c r="DE42" s="67"/>
      <c r="DF42" s="71"/>
      <c r="DG42" s="67"/>
      <c r="DH42" s="94"/>
      <c r="DI42" s="92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 t="s">
        <v>151</v>
      </c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71"/>
      <c r="EZ42" s="67"/>
      <c r="FA42" s="71"/>
      <c r="FB42" s="165">
        <f t="shared" si="27"/>
        <v>0</v>
      </c>
      <c r="FC42" s="162">
        <f t="shared" si="33"/>
        <v>0</v>
      </c>
      <c r="FD42" s="216">
        <f t="shared" si="34"/>
        <v>0</v>
      </c>
      <c r="FE42" s="93"/>
      <c r="FF42" s="93"/>
      <c r="FG42" s="67"/>
      <c r="FH42" s="67"/>
      <c r="FI42" s="67"/>
      <c r="FJ42" s="93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93"/>
      <c r="GD42" s="67"/>
      <c r="GE42" s="67"/>
      <c r="GF42" s="67"/>
      <c r="GG42" s="67"/>
      <c r="GH42" s="67"/>
      <c r="GI42" s="93"/>
      <c r="GJ42" s="67"/>
      <c r="GK42" s="67"/>
      <c r="GL42" s="67"/>
      <c r="GM42" s="93"/>
      <c r="GN42" s="93"/>
      <c r="GO42" s="93"/>
      <c r="GP42" s="71"/>
      <c r="GQ42" s="67"/>
      <c r="GR42" s="67"/>
      <c r="GS42" s="71"/>
      <c r="GT42" s="67"/>
      <c r="GU42" s="67"/>
      <c r="GV42" s="67"/>
      <c r="GW42" s="67"/>
      <c r="GX42" s="67"/>
      <c r="GY42" s="67"/>
      <c r="GZ42" s="95"/>
      <c r="HA42" s="288">
        <f t="shared" si="35"/>
        <v>1</v>
      </c>
      <c r="HB42" s="301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>
        <v>1</v>
      </c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3"/>
      <c r="IN42" s="301"/>
      <c r="IO42" s="302"/>
      <c r="IP42" s="302"/>
      <c r="IQ42" s="302"/>
      <c r="IR42" s="302"/>
      <c r="IS42" s="303"/>
      <c r="IT42" s="304"/>
      <c r="IU42" s="304"/>
      <c r="IV42" s="304"/>
    </row>
    <row r="43" spans="1:256" s="118" customFormat="1" ht="12.75" hidden="1">
      <c r="A43" s="123"/>
      <c r="B43" s="73"/>
      <c r="C43" s="22">
        <f t="shared" si="41"/>
        <v>0</v>
      </c>
      <c r="D43" s="16">
        <f aca="true" t="shared" si="50" ref="D43:D61">COUNTIF(X43:BO43,"T")</f>
        <v>0</v>
      </c>
      <c r="E43" s="67">
        <f t="shared" si="42"/>
        <v>0</v>
      </c>
      <c r="F43" s="16">
        <f t="shared" si="43"/>
        <v>0</v>
      </c>
      <c r="G43" s="16">
        <f t="shared" si="44"/>
        <v>0</v>
      </c>
      <c r="H43" s="67">
        <f t="shared" si="45"/>
        <v>0</v>
      </c>
      <c r="I43" s="68">
        <f t="shared" si="46"/>
        <v>0</v>
      </c>
      <c r="J43" s="69" t="e">
        <f t="shared" si="22"/>
        <v>#DIV/0!</v>
      </c>
      <c r="K43" s="69">
        <f>ABS(I43*100/I1)</f>
        <v>0</v>
      </c>
      <c r="L43" s="68">
        <f>K1</f>
        <v>38</v>
      </c>
      <c r="M43" s="68">
        <f t="shared" si="40"/>
        <v>0</v>
      </c>
      <c r="N43" s="68">
        <f>SUM(O43:Q43)</f>
        <v>0</v>
      </c>
      <c r="O43" s="68">
        <f t="shared" si="29"/>
        <v>0</v>
      </c>
      <c r="P43" s="68">
        <f t="shared" si="30"/>
        <v>0</v>
      </c>
      <c r="Q43" s="68">
        <f t="shared" si="31"/>
        <v>0</v>
      </c>
      <c r="R43" s="70">
        <f t="shared" si="47"/>
        <v>0</v>
      </c>
      <c r="S43" s="67">
        <f t="shared" si="48"/>
        <v>0</v>
      </c>
      <c r="T43" s="67">
        <f t="shared" si="49"/>
        <v>0</v>
      </c>
      <c r="U43" s="67">
        <f t="shared" si="26"/>
        <v>0</v>
      </c>
      <c r="V43" s="290">
        <f t="shared" si="32"/>
        <v>0</v>
      </c>
      <c r="W43" s="92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71"/>
      <c r="BN43" s="67"/>
      <c r="BO43" s="94"/>
      <c r="BP43" s="125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71"/>
      <c r="DG43" s="67"/>
      <c r="DH43" s="94"/>
      <c r="DI43" s="92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71"/>
      <c r="EZ43" s="67"/>
      <c r="FA43" s="71"/>
      <c r="FB43" s="165">
        <f t="shared" si="27"/>
        <v>0</v>
      </c>
      <c r="FC43" s="162">
        <f t="shared" si="33"/>
        <v>0</v>
      </c>
      <c r="FD43" s="167">
        <f t="shared" si="34"/>
        <v>0</v>
      </c>
      <c r="FE43" s="93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71"/>
      <c r="GQ43" s="67"/>
      <c r="GR43" s="67"/>
      <c r="GS43" s="71"/>
      <c r="GT43" s="67"/>
      <c r="GU43" s="67"/>
      <c r="GV43" s="67"/>
      <c r="GW43" s="67"/>
      <c r="GX43" s="67"/>
      <c r="GY43" s="67"/>
      <c r="GZ43" s="95"/>
      <c r="HA43" s="288">
        <f t="shared" si="35"/>
        <v>0</v>
      </c>
      <c r="HB43" s="301"/>
      <c r="HC43" s="302"/>
      <c r="HD43" s="302"/>
      <c r="HE43" s="302"/>
      <c r="HF43" s="302"/>
      <c r="HG43" s="302"/>
      <c r="HH43" s="302"/>
      <c r="HI43" s="302"/>
      <c r="HJ43" s="302"/>
      <c r="HK43" s="302"/>
      <c r="HL43" s="302"/>
      <c r="HM43" s="302"/>
      <c r="HN43" s="302"/>
      <c r="HO43" s="302"/>
      <c r="HP43" s="302"/>
      <c r="HQ43" s="302"/>
      <c r="HR43" s="302"/>
      <c r="HS43" s="302"/>
      <c r="HT43" s="302"/>
      <c r="HU43" s="302"/>
      <c r="HV43" s="302"/>
      <c r="HW43" s="302"/>
      <c r="HX43" s="302"/>
      <c r="HY43" s="302"/>
      <c r="HZ43" s="302"/>
      <c r="IA43" s="302"/>
      <c r="IB43" s="302"/>
      <c r="IC43" s="302"/>
      <c r="ID43" s="302"/>
      <c r="IE43" s="302"/>
      <c r="IF43" s="302"/>
      <c r="IG43" s="302"/>
      <c r="IH43" s="302"/>
      <c r="II43" s="302"/>
      <c r="IJ43" s="302"/>
      <c r="IK43" s="302"/>
      <c r="IL43" s="302"/>
      <c r="IM43" s="303"/>
      <c r="IN43" s="301"/>
      <c r="IO43" s="302"/>
      <c r="IP43" s="302"/>
      <c r="IQ43" s="302"/>
      <c r="IR43" s="302"/>
      <c r="IS43" s="303"/>
      <c r="IT43" s="304"/>
      <c r="IU43" s="304"/>
      <c r="IV43" s="304"/>
    </row>
    <row r="44" spans="1:256" ht="12.75" hidden="1">
      <c r="A44" s="123"/>
      <c r="B44" s="73"/>
      <c r="C44" s="22">
        <f t="shared" si="41"/>
        <v>0</v>
      </c>
      <c r="D44" s="16">
        <f t="shared" si="50"/>
        <v>0</v>
      </c>
      <c r="E44" s="67">
        <f t="shared" si="42"/>
        <v>0</v>
      </c>
      <c r="F44" s="16">
        <f t="shared" si="43"/>
        <v>0</v>
      </c>
      <c r="G44" s="16">
        <f t="shared" si="44"/>
        <v>0</v>
      </c>
      <c r="H44" s="67">
        <f t="shared" si="45"/>
        <v>0</v>
      </c>
      <c r="I44" s="68">
        <f t="shared" si="46"/>
        <v>0</v>
      </c>
      <c r="J44" s="69" t="e">
        <f aca="true" t="shared" si="51" ref="J44:J55">ABS(I44/C44)</f>
        <v>#DIV/0!</v>
      </c>
      <c r="K44" s="69">
        <f>ABS(I44*100/I1)</f>
        <v>0</v>
      </c>
      <c r="L44" s="68">
        <f>K1</f>
        <v>38</v>
      </c>
      <c r="M44" s="68">
        <f t="shared" si="40"/>
        <v>0</v>
      </c>
      <c r="N44" s="68">
        <f aca="true" t="shared" si="52" ref="N44:N55">SUM(O44:Q44)</f>
        <v>0</v>
      </c>
      <c r="O44" s="68">
        <f t="shared" si="29"/>
        <v>0</v>
      </c>
      <c r="P44" s="68">
        <f t="shared" si="30"/>
        <v>0</v>
      </c>
      <c r="Q44" s="68">
        <f t="shared" si="31"/>
        <v>0</v>
      </c>
      <c r="R44" s="70">
        <f t="shared" si="47"/>
        <v>0</v>
      </c>
      <c r="S44" s="67">
        <f t="shared" si="48"/>
        <v>0</v>
      </c>
      <c r="T44" s="67">
        <f t="shared" si="49"/>
        <v>0</v>
      </c>
      <c r="U44" s="67">
        <f aca="true" t="shared" si="53" ref="U44:U55">SUM(S44:T44)</f>
        <v>0</v>
      </c>
      <c r="V44" s="290">
        <f t="shared" si="32"/>
        <v>0</v>
      </c>
      <c r="W44" s="92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71"/>
      <c r="BN44" s="67"/>
      <c r="BO44" s="94"/>
      <c r="BP44" s="125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71"/>
      <c r="DG44" s="67"/>
      <c r="DH44" s="94"/>
      <c r="DI44" s="92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71"/>
      <c r="EZ44" s="67"/>
      <c r="FA44" s="71"/>
      <c r="FB44" s="165">
        <f t="shared" si="27"/>
        <v>0</v>
      </c>
      <c r="FC44" s="162">
        <f t="shared" si="33"/>
        <v>0</v>
      </c>
      <c r="FD44" s="167">
        <f t="shared" si="34"/>
        <v>0</v>
      </c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67"/>
      <c r="GO44" s="93"/>
      <c r="GP44" s="71"/>
      <c r="GQ44" s="67"/>
      <c r="GR44" s="67"/>
      <c r="GS44" s="71"/>
      <c r="GT44" s="67"/>
      <c r="GU44" s="67"/>
      <c r="GV44" s="67"/>
      <c r="GW44" s="67"/>
      <c r="GX44" s="67"/>
      <c r="GY44" s="148"/>
      <c r="GZ44" s="149"/>
      <c r="HA44" s="288">
        <f t="shared" si="35"/>
        <v>0</v>
      </c>
      <c r="HB44" s="301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3"/>
      <c r="IN44" s="301"/>
      <c r="IO44" s="302"/>
      <c r="IP44" s="302"/>
      <c r="IQ44" s="302"/>
      <c r="IR44" s="302"/>
      <c r="IS44" s="303"/>
      <c r="IT44" s="304"/>
      <c r="IU44" s="304"/>
      <c r="IV44" s="304"/>
    </row>
    <row r="45" spans="1:256" ht="13.5" customHeight="1" hidden="1">
      <c r="A45" s="211"/>
      <c r="B45" s="73"/>
      <c r="C45" s="22">
        <f t="shared" si="41"/>
        <v>0</v>
      </c>
      <c r="D45" s="16">
        <f t="shared" si="50"/>
        <v>0</v>
      </c>
      <c r="E45" s="67">
        <f t="shared" si="42"/>
        <v>0</v>
      </c>
      <c r="F45" s="16">
        <f t="shared" si="43"/>
        <v>0</v>
      </c>
      <c r="G45" s="16">
        <f t="shared" si="44"/>
        <v>0</v>
      </c>
      <c r="H45" s="67">
        <f t="shared" si="45"/>
        <v>0</v>
      </c>
      <c r="I45" s="68">
        <f t="shared" si="46"/>
        <v>0</v>
      </c>
      <c r="J45" s="69" t="e">
        <f t="shared" si="51"/>
        <v>#DIV/0!</v>
      </c>
      <c r="K45" s="69">
        <f>ABS(I45*100/I1)</f>
        <v>0</v>
      </c>
      <c r="L45" s="68">
        <f>K1</f>
        <v>38</v>
      </c>
      <c r="M45" s="68">
        <f t="shared" si="40"/>
        <v>0</v>
      </c>
      <c r="N45" s="68">
        <f t="shared" si="52"/>
        <v>0</v>
      </c>
      <c r="O45" s="68">
        <f t="shared" si="29"/>
        <v>0</v>
      </c>
      <c r="P45" s="68">
        <f t="shared" si="30"/>
        <v>0</v>
      </c>
      <c r="Q45" s="68">
        <f t="shared" si="31"/>
        <v>0</v>
      </c>
      <c r="R45" s="70">
        <f t="shared" si="47"/>
        <v>0</v>
      </c>
      <c r="S45" s="67">
        <f t="shared" si="48"/>
        <v>0</v>
      </c>
      <c r="T45" s="67">
        <f t="shared" si="49"/>
        <v>0</v>
      </c>
      <c r="U45" s="67">
        <f t="shared" si="53"/>
        <v>0</v>
      </c>
      <c r="V45" s="290">
        <f t="shared" si="32"/>
        <v>0</v>
      </c>
      <c r="W45" s="92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71"/>
      <c r="BN45" s="67"/>
      <c r="BO45" s="94"/>
      <c r="BP45" s="125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71"/>
      <c r="DG45" s="67"/>
      <c r="DH45" s="94"/>
      <c r="DI45" s="92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71"/>
      <c r="EZ45" s="67"/>
      <c r="FA45" s="71"/>
      <c r="FB45" s="165">
        <f t="shared" si="27"/>
        <v>0</v>
      </c>
      <c r="FC45" s="162">
        <f t="shared" si="33"/>
        <v>0</v>
      </c>
      <c r="FD45" s="167">
        <f t="shared" si="34"/>
        <v>0</v>
      </c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71"/>
      <c r="GQ45" s="67"/>
      <c r="GR45" s="67"/>
      <c r="GS45" s="71"/>
      <c r="GT45" s="67"/>
      <c r="GU45" s="67"/>
      <c r="GV45" s="67"/>
      <c r="GW45" s="67"/>
      <c r="GX45" s="67"/>
      <c r="GY45" s="148"/>
      <c r="GZ45" s="149"/>
      <c r="HA45" s="288">
        <f t="shared" si="35"/>
        <v>0</v>
      </c>
      <c r="HB45" s="301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3"/>
      <c r="IN45" s="301"/>
      <c r="IO45" s="302"/>
      <c r="IP45" s="302"/>
      <c r="IQ45" s="302"/>
      <c r="IR45" s="302"/>
      <c r="IS45" s="303"/>
      <c r="IT45" s="304"/>
      <c r="IU45" s="304"/>
      <c r="IV45" s="304"/>
    </row>
    <row r="46" spans="1:256" s="117" customFormat="1" ht="12.75" hidden="1">
      <c r="A46" s="122"/>
      <c r="B46" s="73"/>
      <c r="C46" s="22">
        <f t="shared" si="41"/>
        <v>0</v>
      </c>
      <c r="D46" s="16">
        <f t="shared" si="50"/>
        <v>0</v>
      </c>
      <c r="E46" s="67">
        <f t="shared" si="42"/>
        <v>0</v>
      </c>
      <c r="F46" s="16">
        <f t="shared" si="43"/>
        <v>0</v>
      </c>
      <c r="G46" s="16">
        <f t="shared" si="44"/>
        <v>0</v>
      </c>
      <c r="H46" s="67">
        <f t="shared" si="45"/>
        <v>0</v>
      </c>
      <c r="I46" s="68">
        <f t="shared" si="46"/>
        <v>0</v>
      </c>
      <c r="J46" s="69" t="e">
        <f t="shared" si="51"/>
        <v>#DIV/0!</v>
      </c>
      <c r="K46" s="69">
        <f>ABS(I46*100/I1)</f>
        <v>0</v>
      </c>
      <c r="L46" s="68">
        <f>K1</f>
        <v>38</v>
      </c>
      <c r="M46" s="68">
        <f t="shared" si="40"/>
        <v>0</v>
      </c>
      <c r="N46" s="68">
        <f t="shared" si="52"/>
        <v>0</v>
      </c>
      <c r="O46" s="68">
        <f t="shared" si="29"/>
        <v>0</v>
      </c>
      <c r="P46" s="68">
        <f t="shared" si="30"/>
        <v>0</v>
      </c>
      <c r="Q46" s="68">
        <f t="shared" si="31"/>
        <v>0</v>
      </c>
      <c r="R46" s="70">
        <f t="shared" si="47"/>
        <v>0</v>
      </c>
      <c r="S46" s="67">
        <f t="shared" si="48"/>
        <v>0</v>
      </c>
      <c r="T46" s="67">
        <f t="shared" si="49"/>
        <v>0</v>
      </c>
      <c r="U46" s="67">
        <f t="shared" si="53"/>
        <v>0</v>
      </c>
      <c r="V46" s="290">
        <f t="shared" si="32"/>
        <v>0</v>
      </c>
      <c r="W46" s="92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71"/>
      <c r="BN46" s="67"/>
      <c r="BO46" s="94"/>
      <c r="BP46" s="126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71"/>
      <c r="DG46" s="67"/>
      <c r="DH46" s="94"/>
      <c r="DI46" s="92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71"/>
      <c r="EZ46" s="67"/>
      <c r="FA46" s="71"/>
      <c r="FB46" s="165">
        <f t="shared" si="27"/>
        <v>0</v>
      </c>
      <c r="FC46" s="162">
        <f t="shared" si="33"/>
        <v>0</v>
      </c>
      <c r="FD46" s="167">
        <f t="shared" si="34"/>
        <v>0</v>
      </c>
      <c r="FE46" s="93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71"/>
      <c r="GQ46" s="67"/>
      <c r="GR46" s="67"/>
      <c r="GS46" s="71"/>
      <c r="GT46" s="67"/>
      <c r="GU46" s="67"/>
      <c r="GV46" s="67"/>
      <c r="GW46" s="67"/>
      <c r="GX46" s="67"/>
      <c r="GY46" s="148"/>
      <c r="GZ46" s="149"/>
      <c r="HA46" s="288">
        <f t="shared" si="35"/>
        <v>0</v>
      </c>
      <c r="HB46" s="301"/>
      <c r="HC46" s="302"/>
      <c r="HD46" s="302"/>
      <c r="HE46" s="302"/>
      <c r="HF46" s="302"/>
      <c r="HG46" s="302"/>
      <c r="HH46" s="302"/>
      <c r="HI46" s="302"/>
      <c r="HJ46" s="302"/>
      <c r="HK46" s="302"/>
      <c r="HL46" s="302"/>
      <c r="HM46" s="302"/>
      <c r="HN46" s="302"/>
      <c r="HO46" s="302"/>
      <c r="HP46" s="302"/>
      <c r="HQ46" s="302"/>
      <c r="HR46" s="302"/>
      <c r="HS46" s="302"/>
      <c r="HT46" s="302"/>
      <c r="HU46" s="302"/>
      <c r="HV46" s="302"/>
      <c r="HW46" s="302"/>
      <c r="HX46" s="302"/>
      <c r="HY46" s="302"/>
      <c r="HZ46" s="302"/>
      <c r="IA46" s="302"/>
      <c r="IB46" s="302"/>
      <c r="IC46" s="302"/>
      <c r="ID46" s="302"/>
      <c r="IE46" s="302"/>
      <c r="IF46" s="302"/>
      <c r="IG46" s="302"/>
      <c r="IH46" s="302"/>
      <c r="II46" s="302"/>
      <c r="IJ46" s="302"/>
      <c r="IK46" s="302"/>
      <c r="IL46" s="302"/>
      <c r="IM46" s="303"/>
      <c r="IN46" s="301"/>
      <c r="IO46" s="302"/>
      <c r="IP46" s="302"/>
      <c r="IQ46" s="302"/>
      <c r="IR46" s="302"/>
      <c r="IS46" s="303"/>
      <c r="IT46" s="304"/>
      <c r="IU46" s="304"/>
      <c r="IV46" s="304"/>
    </row>
    <row r="47" spans="1:256" ht="12.75" hidden="1">
      <c r="A47" s="122"/>
      <c r="B47" s="73"/>
      <c r="C47" s="22">
        <f t="shared" si="41"/>
        <v>0</v>
      </c>
      <c r="D47" s="16">
        <f t="shared" si="50"/>
        <v>0</v>
      </c>
      <c r="E47" s="67">
        <f t="shared" si="42"/>
        <v>0</v>
      </c>
      <c r="F47" s="16">
        <f t="shared" si="43"/>
        <v>0</v>
      </c>
      <c r="G47" s="16">
        <f t="shared" si="44"/>
        <v>0</v>
      </c>
      <c r="H47" s="67">
        <f t="shared" si="45"/>
        <v>0</v>
      </c>
      <c r="I47" s="68">
        <f t="shared" si="46"/>
        <v>0</v>
      </c>
      <c r="J47" s="69" t="e">
        <f t="shared" si="51"/>
        <v>#DIV/0!</v>
      </c>
      <c r="K47" s="69">
        <f>ABS(I47*100/I5)</f>
        <v>0</v>
      </c>
      <c r="L47" s="68">
        <f>K1</f>
        <v>38</v>
      </c>
      <c r="M47" s="68">
        <f>COUNTIF(X47:BM47,"C")+COUNTIF(X47:BM47,"T")</f>
        <v>0</v>
      </c>
      <c r="N47" s="68">
        <f t="shared" si="52"/>
        <v>0</v>
      </c>
      <c r="O47" s="68">
        <f t="shared" si="29"/>
        <v>0</v>
      </c>
      <c r="P47" s="68">
        <f t="shared" si="30"/>
        <v>0</v>
      </c>
      <c r="Q47" s="68">
        <f t="shared" si="31"/>
        <v>0</v>
      </c>
      <c r="R47" s="70">
        <f t="shared" si="47"/>
        <v>0</v>
      </c>
      <c r="S47" s="67">
        <f t="shared" si="48"/>
        <v>0</v>
      </c>
      <c r="T47" s="67">
        <f t="shared" si="49"/>
        <v>0</v>
      </c>
      <c r="U47" s="67">
        <f t="shared" si="53"/>
        <v>0</v>
      </c>
      <c r="V47" s="290">
        <f t="shared" si="32"/>
        <v>0</v>
      </c>
      <c r="W47" s="92"/>
      <c r="X47" s="93"/>
      <c r="Y47" s="93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71"/>
      <c r="BN47" s="67"/>
      <c r="BO47" s="94"/>
      <c r="BP47" s="126"/>
      <c r="BQ47" s="93"/>
      <c r="BR47" s="93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71"/>
      <c r="DG47" s="67"/>
      <c r="DH47" s="94"/>
      <c r="DI47" s="92"/>
      <c r="DJ47" s="93"/>
      <c r="DK47" s="93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71"/>
      <c r="EZ47" s="67"/>
      <c r="FA47" s="71"/>
      <c r="FB47" s="165">
        <f t="shared" si="27"/>
        <v>0</v>
      </c>
      <c r="FC47" s="162">
        <f t="shared" si="33"/>
        <v>0</v>
      </c>
      <c r="FD47" s="167">
        <f t="shared" si="34"/>
        <v>0</v>
      </c>
      <c r="FE47" s="93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71"/>
      <c r="GM47" s="67"/>
      <c r="GN47" s="71"/>
      <c r="GO47" s="67"/>
      <c r="GP47" s="71"/>
      <c r="GQ47" s="67"/>
      <c r="GR47" s="67"/>
      <c r="GS47" s="71"/>
      <c r="GT47" s="67"/>
      <c r="GU47" s="67"/>
      <c r="GV47" s="67"/>
      <c r="GW47" s="67"/>
      <c r="GX47" s="67"/>
      <c r="GY47" s="148"/>
      <c r="GZ47" s="149"/>
      <c r="HA47" s="288">
        <f t="shared" si="35"/>
        <v>0</v>
      </c>
      <c r="HB47" s="301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3"/>
      <c r="IN47" s="301"/>
      <c r="IO47" s="302"/>
      <c r="IP47" s="302"/>
      <c r="IQ47" s="302"/>
      <c r="IR47" s="302"/>
      <c r="IS47" s="303"/>
      <c r="IT47" s="304"/>
      <c r="IU47" s="304"/>
      <c r="IV47" s="304"/>
    </row>
    <row r="48" spans="1:256" ht="12.75" hidden="1">
      <c r="A48" s="122"/>
      <c r="B48" s="73"/>
      <c r="C48" s="22">
        <f t="shared" si="41"/>
        <v>0</v>
      </c>
      <c r="D48" s="16">
        <f t="shared" si="50"/>
        <v>0</v>
      </c>
      <c r="E48" s="67">
        <f t="shared" si="42"/>
        <v>0</v>
      </c>
      <c r="F48" s="16">
        <f t="shared" si="43"/>
        <v>0</v>
      </c>
      <c r="G48" s="16">
        <f t="shared" si="44"/>
        <v>0</v>
      </c>
      <c r="H48" s="67">
        <f t="shared" si="45"/>
        <v>0</v>
      </c>
      <c r="I48" s="68">
        <f t="shared" si="46"/>
        <v>0</v>
      </c>
      <c r="J48" s="69" t="e">
        <f t="shared" si="51"/>
        <v>#DIV/0!</v>
      </c>
      <c r="K48" s="69">
        <f>ABS(I48*100/I1)</f>
        <v>0</v>
      </c>
      <c r="L48" s="68">
        <f>K1</f>
        <v>38</v>
      </c>
      <c r="M48" s="68">
        <f aca="true" t="shared" si="54" ref="M48:M59">COUNTIF(X48:BM48,"C")+COUNTIF(X48:BM48,"T")</f>
        <v>0</v>
      </c>
      <c r="N48" s="68">
        <f t="shared" si="52"/>
        <v>0</v>
      </c>
      <c r="O48" s="68">
        <f t="shared" si="29"/>
        <v>0</v>
      </c>
      <c r="P48" s="68">
        <f t="shared" si="30"/>
        <v>0</v>
      </c>
      <c r="Q48" s="68">
        <f t="shared" si="31"/>
        <v>0</v>
      </c>
      <c r="R48" s="70">
        <f t="shared" si="47"/>
        <v>0</v>
      </c>
      <c r="S48" s="67">
        <f t="shared" si="48"/>
        <v>0</v>
      </c>
      <c r="T48" s="67">
        <f t="shared" si="49"/>
        <v>0</v>
      </c>
      <c r="U48" s="67">
        <f t="shared" si="53"/>
        <v>0</v>
      </c>
      <c r="V48" s="290">
        <f t="shared" si="32"/>
        <v>0</v>
      </c>
      <c r="W48" s="92"/>
      <c r="X48" s="93"/>
      <c r="Y48" s="93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71"/>
      <c r="BN48" s="67"/>
      <c r="BO48" s="94"/>
      <c r="BP48" s="126"/>
      <c r="BQ48" s="93"/>
      <c r="BR48" s="93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71"/>
      <c r="DG48" s="67"/>
      <c r="DH48" s="94"/>
      <c r="DI48" s="92"/>
      <c r="DJ48" s="93"/>
      <c r="DK48" s="93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71"/>
      <c r="EZ48" s="67"/>
      <c r="FA48" s="71"/>
      <c r="FB48" s="165">
        <f t="shared" si="27"/>
        <v>0</v>
      </c>
      <c r="FC48" s="162">
        <f t="shared" si="33"/>
        <v>0</v>
      </c>
      <c r="FD48" s="167">
        <f t="shared" si="34"/>
        <v>0</v>
      </c>
      <c r="FE48" s="93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71"/>
      <c r="GM48" s="67"/>
      <c r="GN48" s="71"/>
      <c r="GO48" s="67"/>
      <c r="GP48" s="71"/>
      <c r="GQ48" s="67"/>
      <c r="GR48" s="67"/>
      <c r="GS48" s="71"/>
      <c r="GT48" s="67"/>
      <c r="GU48" s="67"/>
      <c r="GV48" s="67"/>
      <c r="GW48" s="67"/>
      <c r="GX48" s="67"/>
      <c r="GY48" s="148"/>
      <c r="GZ48" s="149"/>
      <c r="HA48" s="288">
        <f t="shared" si="35"/>
        <v>0</v>
      </c>
      <c r="HB48" s="301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3"/>
      <c r="IN48" s="301"/>
      <c r="IO48" s="302"/>
      <c r="IP48" s="302"/>
      <c r="IQ48" s="302"/>
      <c r="IR48" s="302"/>
      <c r="IS48" s="303"/>
      <c r="IT48" s="304"/>
      <c r="IU48" s="304"/>
      <c r="IV48" s="304"/>
    </row>
    <row r="49" spans="1:256" ht="12.75" hidden="1">
      <c r="A49" s="122"/>
      <c r="B49" s="73"/>
      <c r="C49" s="22">
        <f t="shared" si="41"/>
        <v>0</v>
      </c>
      <c r="D49" s="16">
        <f t="shared" si="50"/>
        <v>0</v>
      </c>
      <c r="E49" s="67">
        <f t="shared" si="42"/>
        <v>0</v>
      </c>
      <c r="F49" s="16">
        <f t="shared" si="43"/>
        <v>0</v>
      </c>
      <c r="G49" s="16">
        <f t="shared" si="44"/>
        <v>0</v>
      </c>
      <c r="H49" s="67">
        <f t="shared" si="45"/>
        <v>0</v>
      </c>
      <c r="I49" s="68">
        <f t="shared" si="46"/>
        <v>0</v>
      </c>
      <c r="J49" s="69" t="e">
        <f>ABS(I49/C49)</f>
        <v>#DIV/0!</v>
      </c>
      <c r="K49" s="69">
        <f>ABS(I49*100/I1)</f>
        <v>0</v>
      </c>
      <c r="L49" s="68">
        <f>K1</f>
        <v>38</v>
      </c>
      <c r="M49" s="68">
        <f t="shared" si="54"/>
        <v>0</v>
      </c>
      <c r="N49" s="68">
        <f>SUM(O49:Q49)</f>
        <v>0</v>
      </c>
      <c r="O49" s="68">
        <f t="shared" si="29"/>
        <v>0</v>
      </c>
      <c r="P49" s="68">
        <f t="shared" si="30"/>
        <v>0</v>
      </c>
      <c r="Q49" s="68">
        <f t="shared" si="31"/>
        <v>0</v>
      </c>
      <c r="R49" s="70">
        <f t="shared" si="47"/>
        <v>0</v>
      </c>
      <c r="S49" s="67">
        <f t="shared" si="48"/>
        <v>0</v>
      </c>
      <c r="T49" s="67">
        <f t="shared" si="49"/>
        <v>0</v>
      </c>
      <c r="U49" s="67">
        <f>SUM(S49:T49)</f>
        <v>0</v>
      </c>
      <c r="V49" s="290">
        <f t="shared" si="32"/>
        <v>0</v>
      </c>
      <c r="W49" s="92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71"/>
      <c r="BN49" s="67"/>
      <c r="BO49" s="94"/>
      <c r="BP49" s="126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71"/>
      <c r="DG49" s="67"/>
      <c r="DH49" s="94"/>
      <c r="DI49" s="92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71"/>
      <c r="EZ49" s="67"/>
      <c r="FA49" s="71"/>
      <c r="FB49" s="165">
        <f t="shared" si="27"/>
        <v>0</v>
      </c>
      <c r="FC49" s="162">
        <f t="shared" si="33"/>
        <v>0</v>
      </c>
      <c r="FD49" s="167">
        <f t="shared" si="34"/>
        <v>0</v>
      </c>
      <c r="FE49" s="93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71"/>
      <c r="GM49" s="67"/>
      <c r="GN49" s="71"/>
      <c r="GO49" s="67"/>
      <c r="GP49" s="71"/>
      <c r="GQ49" s="67"/>
      <c r="GR49" s="67"/>
      <c r="GS49" s="71"/>
      <c r="GT49" s="67"/>
      <c r="GU49" s="67"/>
      <c r="GV49" s="67"/>
      <c r="GW49" s="67"/>
      <c r="GX49" s="67"/>
      <c r="GY49" s="148"/>
      <c r="GZ49" s="149"/>
      <c r="HA49" s="288">
        <f t="shared" si="35"/>
        <v>0</v>
      </c>
      <c r="HB49" s="301"/>
      <c r="HC49" s="302"/>
      <c r="HD49" s="302"/>
      <c r="HE49" s="302"/>
      <c r="HF49" s="302"/>
      <c r="HG49" s="302"/>
      <c r="HH49" s="302"/>
      <c r="HI49" s="302"/>
      <c r="HJ49" s="302"/>
      <c r="HK49" s="302"/>
      <c r="HL49" s="302"/>
      <c r="HM49" s="302"/>
      <c r="HN49" s="302"/>
      <c r="HO49" s="302"/>
      <c r="HP49" s="302"/>
      <c r="HQ49" s="302"/>
      <c r="HR49" s="302"/>
      <c r="HS49" s="302"/>
      <c r="HT49" s="302"/>
      <c r="HU49" s="302"/>
      <c r="HV49" s="302"/>
      <c r="HW49" s="302"/>
      <c r="HX49" s="302"/>
      <c r="HY49" s="302"/>
      <c r="HZ49" s="302"/>
      <c r="IA49" s="302"/>
      <c r="IB49" s="302"/>
      <c r="IC49" s="302"/>
      <c r="ID49" s="302"/>
      <c r="IE49" s="302"/>
      <c r="IF49" s="302"/>
      <c r="IG49" s="302"/>
      <c r="IH49" s="302"/>
      <c r="II49" s="302"/>
      <c r="IJ49" s="302"/>
      <c r="IK49" s="302"/>
      <c r="IL49" s="302"/>
      <c r="IM49" s="303"/>
      <c r="IN49" s="301"/>
      <c r="IO49" s="302"/>
      <c r="IP49" s="302"/>
      <c r="IQ49" s="302"/>
      <c r="IR49" s="302"/>
      <c r="IS49" s="303"/>
      <c r="IT49" s="304"/>
      <c r="IU49" s="304"/>
      <c r="IV49" s="304"/>
    </row>
    <row r="50" spans="1:256" ht="12.75" hidden="1">
      <c r="A50" s="123"/>
      <c r="B50" s="73"/>
      <c r="C50" s="22">
        <f t="shared" si="41"/>
        <v>0</v>
      </c>
      <c r="D50" s="16">
        <f t="shared" si="50"/>
        <v>0</v>
      </c>
      <c r="E50" s="67">
        <f t="shared" si="42"/>
        <v>0</v>
      </c>
      <c r="F50" s="16">
        <f t="shared" si="43"/>
        <v>0</v>
      </c>
      <c r="G50" s="16">
        <f t="shared" si="44"/>
        <v>0</v>
      </c>
      <c r="H50" s="67">
        <f t="shared" si="45"/>
        <v>0</v>
      </c>
      <c r="I50" s="68">
        <f t="shared" si="46"/>
        <v>0</v>
      </c>
      <c r="J50" s="69" t="e">
        <f t="shared" si="51"/>
        <v>#DIV/0!</v>
      </c>
      <c r="K50" s="69">
        <f>ABS(I50*100/I1)</f>
        <v>0</v>
      </c>
      <c r="L50" s="68">
        <f>K1</f>
        <v>38</v>
      </c>
      <c r="M50" s="68">
        <f t="shared" si="54"/>
        <v>0</v>
      </c>
      <c r="N50" s="68">
        <f t="shared" si="52"/>
        <v>0</v>
      </c>
      <c r="O50" s="68">
        <f t="shared" si="29"/>
        <v>0</v>
      </c>
      <c r="P50" s="68">
        <f t="shared" si="30"/>
        <v>0</v>
      </c>
      <c r="Q50" s="68">
        <f t="shared" si="31"/>
        <v>0</v>
      </c>
      <c r="R50" s="70">
        <f t="shared" si="47"/>
        <v>0</v>
      </c>
      <c r="S50" s="67">
        <f t="shared" si="48"/>
        <v>0</v>
      </c>
      <c r="T50" s="67">
        <f t="shared" si="49"/>
        <v>0</v>
      </c>
      <c r="U50" s="67">
        <f t="shared" si="53"/>
        <v>0</v>
      </c>
      <c r="V50" s="290">
        <f t="shared" si="32"/>
        <v>0</v>
      </c>
      <c r="W50" s="92"/>
      <c r="X50" s="93"/>
      <c r="Y50" s="93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71"/>
      <c r="BN50" s="67"/>
      <c r="BO50" s="94"/>
      <c r="BP50" s="126"/>
      <c r="BQ50" s="93"/>
      <c r="BR50" s="93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71"/>
      <c r="DG50" s="67"/>
      <c r="DH50" s="94"/>
      <c r="DI50" s="92"/>
      <c r="DJ50" s="93"/>
      <c r="DK50" s="93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71"/>
      <c r="EZ50" s="67"/>
      <c r="FA50" s="71"/>
      <c r="FB50" s="165">
        <f t="shared" si="27"/>
        <v>0</v>
      </c>
      <c r="FC50" s="162">
        <f t="shared" si="33"/>
        <v>0</v>
      </c>
      <c r="FD50" s="167">
        <f t="shared" si="34"/>
        <v>0</v>
      </c>
      <c r="FE50" s="93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71"/>
      <c r="GM50" s="67"/>
      <c r="GN50" s="71"/>
      <c r="GO50" s="67"/>
      <c r="GP50" s="71"/>
      <c r="GQ50" s="67"/>
      <c r="GR50" s="67"/>
      <c r="GS50" s="71"/>
      <c r="GT50" s="67"/>
      <c r="GU50" s="67"/>
      <c r="GV50" s="67"/>
      <c r="GW50" s="67"/>
      <c r="GX50" s="67"/>
      <c r="GY50" s="148"/>
      <c r="GZ50" s="149"/>
      <c r="HA50" s="288">
        <f t="shared" si="35"/>
        <v>0</v>
      </c>
      <c r="HB50" s="301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3"/>
      <c r="IN50" s="301"/>
      <c r="IO50" s="302"/>
      <c r="IP50" s="302"/>
      <c r="IQ50" s="302"/>
      <c r="IR50" s="302"/>
      <c r="IS50" s="303"/>
      <c r="IT50" s="304"/>
      <c r="IU50" s="304"/>
      <c r="IV50" s="304"/>
    </row>
    <row r="51" spans="1:256" ht="12.75" hidden="1">
      <c r="A51" s="122"/>
      <c r="B51" s="73"/>
      <c r="C51" s="22">
        <f t="shared" si="41"/>
        <v>0</v>
      </c>
      <c r="D51" s="16">
        <f t="shared" si="50"/>
        <v>0</v>
      </c>
      <c r="E51" s="67">
        <f t="shared" si="42"/>
        <v>0</v>
      </c>
      <c r="F51" s="16">
        <f t="shared" si="43"/>
        <v>0</v>
      </c>
      <c r="G51" s="16">
        <f t="shared" si="44"/>
        <v>0</v>
      </c>
      <c r="H51" s="67">
        <f t="shared" si="45"/>
        <v>0</v>
      </c>
      <c r="I51" s="68">
        <f t="shared" si="46"/>
        <v>0</v>
      </c>
      <c r="J51" s="69" t="e">
        <f t="shared" si="51"/>
        <v>#DIV/0!</v>
      </c>
      <c r="K51" s="69">
        <f>ABS(I51*100/I1)</f>
        <v>0</v>
      </c>
      <c r="L51" s="68">
        <f>K1</f>
        <v>38</v>
      </c>
      <c r="M51" s="68">
        <f t="shared" si="54"/>
        <v>0</v>
      </c>
      <c r="N51" s="68">
        <f t="shared" si="52"/>
        <v>0</v>
      </c>
      <c r="O51" s="68">
        <f t="shared" si="29"/>
        <v>0</v>
      </c>
      <c r="P51" s="68">
        <f t="shared" si="30"/>
        <v>0</v>
      </c>
      <c r="Q51" s="68">
        <f t="shared" si="31"/>
        <v>0</v>
      </c>
      <c r="R51" s="70">
        <f t="shared" si="47"/>
        <v>0</v>
      </c>
      <c r="S51" s="67">
        <f t="shared" si="48"/>
        <v>0</v>
      </c>
      <c r="T51" s="67">
        <f t="shared" si="49"/>
        <v>0</v>
      </c>
      <c r="U51" s="67">
        <f t="shared" si="53"/>
        <v>0</v>
      </c>
      <c r="V51" s="290">
        <f t="shared" si="32"/>
        <v>0</v>
      </c>
      <c r="W51" s="92"/>
      <c r="X51" s="93"/>
      <c r="Y51" s="93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71"/>
      <c r="BN51" s="67"/>
      <c r="BO51" s="94"/>
      <c r="BP51" s="126"/>
      <c r="BQ51" s="93"/>
      <c r="BR51" s="93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71"/>
      <c r="DG51" s="67"/>
      <c r="DH51" s="94"/>
      <c r="DI51" s="92"/>
      <c r="DJ51" s="93"/>
      <c r="DK51" s="93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71"/>
      <c r="EZ51" s="67"/>
      <c r="FA51" s="71"/>
      <c r="FB51" s="165">
        <f t="shared" si="27"/>
        <v>0</v>
      </c>
      <c r="FC51" s="162">
        <f t="shared" si="33"/>
        <v>0</v>
      </c>
      <c r="FD51" s="167">
        <f t="shared" si="34"/>
        <v>0</v>
      </c>
      <c r="FE51" s="93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71"/>
      <c r="GM51" s="67"/>
      <c r="GN51" s="71"/>
      <c r="GO51" s="67"/>
      <c r="GP51" s="71"/>
      <c r="GQ51" s="67"/>
      <c r="GR51" s="67"/>
      <c r="GS51" s="71"/>
      <c r="GT51" s="67"/>
      <c r="GU51" s="67"/>
      <c r="GV51" s="67"/>
      <c r="GW51" s="67"/>
      <c r="GX51" s="67"/>
      <c r="GY51" s="148"/>
      <c r="GZ51" s="149"/>
      <c r="HA51" s="288">
        <f t="shared" si="35"/>
        <v>0</v>
      </c>
      <c r="HB51" s="301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3"/>
      <c r="IN51" s="301"/>
      <c r="IO51" s="302"/>
      <c r="IP51" s="302"/>
      <c r="IQ51" s="302"/>
      <c r="IR51" s="302"/>
      <c r="IS51" s="303"/>
      <c r="IT51" s="304"/>
      <c r="IU51" s="304"/>
      <c r="IV51" s="304"/>
    </row>
    <row r="52" spans="1:256" ht="12.75" customHeight="1" hidden="1">
      <c r="A52" s="122"/>
      <c r="B52" s="73"/>
      <c r="C52" s="22">
        <f t="shared" si="41"/>
        <v>0</v>
      </c>
      <c r="D52" s="16">
        <f t="shared" si="50"/>
        <v>0</v>
      </c>
      <c r="E52" s="67">
        <f t="shared" si="42"/>
        <v>0</v>
      </c>
      <c r="F52" s="16">
        <f t="shared" si="43"/>
        <v>0</v>
      </c>
      <c r="G52" s="16">
        <f t="shared" si="44"/>
        <v>0</v>
      </c>
      <c r="H52" s="67">
        <f t="shared" si="45"/>
        <v>0</v>
      </c>
      <c r="I52" s="68">
        <f t="shared" si="46"/>
        <v>0</v>
      </c>
      <c r="J52" s="69" t="e">
        <f t="shared" si="51"/>
        <v>#DIV/0!</v>
      </c>
      <c r="K52" s="69">
        <f>ABS(I52*100/I1)</f>
        <v>0</v>
      </c>
      <c r="L52" s="68">
        <f>K1</f>
        <v>38</v>
      </c>
      <c r="M52" s="68">
        <f t="shared" si="54"/>
        <v>0</v>
      </c>
      <c r="N52" s="68">
        <f t="shared" si="52"/>
        <v>0</v>
      </c>
      <c r="O52" s="68">
        <f t="shared" si="29"/>
        <v>0</v>
      </c>
      <c r="P52" s="68">
        <f t="shared" si="30"/>
        <v>0</v>
      </c>
      <c r="Q52" s="68">
        <f t="shared" si="31"/>
        <v>0</v>
      </c>
      <c r="R52" s="70">
        <f t="shared" si="47"/>
        <v>0</v>
      </c>
      <c r="S52" s="67">
        <f t="shared" si="48"/>
        <v>0</v>
      </c>
      <c r="T52" s="67">
        <f t="shared" si="49"/>
        <v>0</v>
      </c>
      <c r="U52" s="67">
        <f t="shared" si="53"/>
        <v>0</v>
      </c>
      <c r="V52" s="290">
        <f t="shared" si="32"/>
        <v>0</v>
      </c>
      <c r="W52" s="92"/>
      <c r="X52" s="93"/>
      <c r="Y52" s="93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71"/>
      <c r="BN52" s="67"/>
      <c r="BO52" s="94"/>
      <c r="BP52" s="126"/>
      <c r="BQ52" s="93"/>
      <c r="BR52" s="93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71"/>
      <c r="DG52" s="67"/>
      <c r="DH52" s="94"/>
      <c r="DI52" s="92"/>
      <c r="DJ52" s="93"/>
      <c r="DK52" s="93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71"/>
      <c r="EZ52" s="67"/>
      <c r="FA52" s="71"/>
      <c r="FB52" s="165">
        <f t="shared" si="27"/>
        <v>0</v>
      </c>
      <c r="FC52" s="162">
        <f t="shared" si="33"/>
        <v>0</v>
      </c>
      <c r="FD52" s="167">
        <f t="shared" si="34"/>
        <v>0</v>
      </c>
      <c r="FE52" s="93"/>
      <c r="FF52" s="67"/>
      <c r="FG52" s="67"/>
      <c r="FH52" s="67"/>
      <c r="FI52" s="67"/>
      <c r="FJ52" s="67"/>
      <c r="FK52" s="67"/>
      <c r="FL52" s="74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71"/>
      <c r="GM52" s="67"/>
      <c r="GN52" s="71"/>
      <c r="GO52" s="67"/>
      <c r="GP52" s="71"/>
      <c r="GQ52" s="67"/>
      <c r="GR52" s="67"/>
      <c r="GS52" s="71"/>
      <c r="GT52" s="67"/>
      <c r="GU52" s="67"/>
      <c r="GV52" s="67"/>
      <c r="GW52" s="67"/>
      <c r="GX52" s="67"/>
      <c r="GY52" s="148"/>
      <c r="GZ52" s="149"/>
      <c r="HA52" s="288">
        <f t="shared" si="35"/>
        <v>0</v>
      </c>
      <c r="HB52" s="301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3"/>
      <c r="IN52" s="301"/>
      <c r="IO52" s="302"/>
      <c r="IP52" s="302"/>
      <c r="IQ52" s="302"/>
      <c r="IR52" s="302"/>
      <c r="IS52" s="303"/>
      <c r="IT52" s="304"/>
      <c r="IU52" s="304"/>
      <c r="IV52" s="304"/>
    </row>
    <row r="53" spans="1:256" ht="12.75" hidden="1">
      <c r="A53" s="123"/>
      <c r="B53" s="73"/>
      <c r="C53" s="22">
        <f t="shared" si="41"/>
        <v>0</v>
      </c>
      <c r="D53" s="16">
        <f t="shared" si="50"/>
        <v>0</v>
      </c>
      <c r="E53" s="67">
        <f t="shared" si="42"/>
        <v>0</v>
      </c>
      <c r="F53" s="16">
        <f t="shared" si="43"/>
        <v>0</v>
      </c>
      <c r="G53" s="16">
        <f t="shared" si="44"/>
        <v>0</v>
      </c>
      <c r="H53" s="67">
        <f t="shared" si="45"/>
        <v>0</v>
      </c>
      <c r="I53" s="68">
        <f t="shared" si="46"/>
        <v>0</v>
      </c>
      <c r="J53" s="69" t="e">
        <f t="shared" si="51"/>
        <v>#DIV/0!</v>
      </c>
      <c r="K53" s="69">
        <f>ABS(I53*100/I1)</f>
        <v>0</v>
      </c>
      <c r="L53" s="68">
        <f>K1</f>
        <v>38</v>
      </c>
      <c r="M53" s="68">
        <f t="shared" si="54"/>
        <v>0</v>
      </c>
      <c r="N53" s="68">
        <f t="shared" si="52"/>
        <v>0</v>
      </c>
      <c r="O53" s="68">
        <f t="shared" si="29"/>
        <v>0</v>
      </c>
      <c r="P53" s="68">
        <f t="shared" si="30"/>
        <v>0</v>
      </c>
      <c r="Q53" s="68">
        <f t="shared" si="31"/>
        <v>0</v>
      </c>
      <c r="R53" s="70">
        <f t="shared" si="47"/>
        <v>0</v>
      </c>
      <c r="S53" s="67">
        <f t="shared" si="48"/>
        <v>0</v>
      </c>
      <c r="T53" s="67">
        <f t="shared" si="49"/>
        <v>0</v>
      </c>
      <c r="U53" s="67">
        <f t="shared" si="53"/>
        <v>0</v>
      </c>
      <c r="V53" s="290">
        <f t="shared" si="32"/>
        <v>0</v>
      </c>
      <c r="W53" s="92"/>
      <c r="X53" s="93"/>
      <c r="Y53" s="93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71"/>
      <c r="BN53" s="67"/>
      <c r="BO53" s="94"/>
      <c r="BP53" s="126"/>
      <c r="BQ53" s="93"/>
      <c r="BR53" s="93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71"/>
      <c r="DG53" s="67"/>
      <c r="DH53" s="94"/>
      <c r="DI53" s="92"/>
      <c r="DJ53" s="93"/>
      <c r="DK53" s="93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71"/>
      <c r="EZ53" s="67"/>
      <c r="FA53" s="71"/>
      <c r="FB53" s="165">
        <f t="shared" si="27"/>
        <v>0</v>
      </c>
      <c r="FC53" s="162">
        <f t="shared" si="33"/>
        <v>0</v>
      </c>
      <c r="FD53" s="167">
        <f t="shared" si="34"/>
        <v>0</v>
      </c>
      <c r="FE53" s="93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71"/>
      <c r="GM53" s="67"/>
      <c r="GN53" s="71"/>
      <c r="GO53" s="67"/>
      <c r="GP53" s="71"/>
      <c r="GQ53" s="67"/>
      <c r="GR53" s="67"/>
      <c r="GS53" s="71"/>
      <c r="GT53" s="67"/>
      <c r="GU53" s="67"/>
      <c r="GV53" s="67"/>
      <c r="GW53" s="67"/>
      <c r="GX53" s="67"/>
      <c r="GY53" s="148"/>
      <c r="GZ53" s="149"/>
      <c r="HA53" s="288">
        <f t="shared" si="35"/>
        <v>0</v>
      </c>
      <c r="HB53" s="301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3"/>
      <c r="IN53" s="301"/>
      <c r="IO53" s="302"/>
      <c r="IP53" s="302"/>
      <c r="IQ53" s="302"/>
      <c r="IR53" s="302"/>
      <c r="IS53" s="303"/>
      <c r="IT53" s="304"/>
      <c r="IU53" s="304"/>
      <c r="IV53" s="304"/>
    </row>
    <row r="54" spans="1:256" ht="12.75" hidden="1">
      <c r="A54" s="122"/>
      <c r="B54" s="73"/>
      <c r="C54" s="22">
        <f t="shared" si="41"/>
        <v>0</v>
      </c>
      <c r="D54" s="16">
        <f t="shared" si="50"/>
        <v>0</v>
      </c>
      <c r="E54" s="67">
        <f t="shared" si="42"/>
        <v>0</v>
      </c>
      <c r="F54" s="16">
        <f t="shared" si="43"/>
        <v>0</v>
      </c>
      <c r="G54" s="16">
        <f t="shared" si="44"/>
        <v>0</v>
      </c>
      <c r="H54" s="67">
        <f t="shared" si="45"/>
        <v>0</v>
      </c>
      <c r="I54" s="68">
        <f t="shared" si="46"/>
        <v>0</v>
      </c>
      <c r="J54" s="69" t="e">
        <f t="shared" si="51"/>
        <v>#DIV/0!</v>
      </c>
      <c r="K54" s="69">
        <f>ABS(I54*100/I1)</f>
        <v>0</v>
      </c>
      <c r="L54" s="68">
        <f>K1</f>
        <v>38</v>
      </c>
      <c r="M54" s="68">
        <f t="shared" si="54"/>
        <v>0</v>
      </c>
      <c r="N54" s="68">
        <f t="shared" si="52"/>
        <v>0</v>
      </c>
      <c r="O54" s="68">
        <f t="shared" si="29"/>
        <v>0</v>
      </c>
      <c r="P54" s="68">
        <f t="shared" si="30"/>
        <v>0</v>
      </c>
      <c r="Q54" s="68">
        <f t="shared" si="31"/>
        <v>0</v>
      </c>
      <c r="R54" s="70">
        <f t="shared" si="47"/>
        <v>0</v>
      </c>
      <c r="S54" s="67">
        <f t="shared" si="48"/>
        <v>0</v>
      </c>
      <c r="T54" s="67">
        <f t="shared" si="49"/>
        <v>0</v>
      </c>
      <c r="U54" s="67">
        <f t="shared" si="53"/>
        <v>0</v>
      </c>
      <c r="V54" s="290">
        <f t="shared" si="32"/>
        <v>0</v>
      </c>
      <c r="W54" s="92"/>
      <c r="X54" s="93"/>
      <c r="Y54" s="93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71"/>
      <c r="BN54" s="67"/>
      <c r="BO54" s="94"/>
      <c r="BP54" s="126"/>
      <c r="BQ54" s="93"/>
      <c r="BR54" s="93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71"/>
      <c r="DG54" s="67"/>
      <c r="DH54" s="94"/>
      <c r="DI54" s="92"/>
      <c r="DJ54" s="93"/>
      <c r="DK54" s="93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71"/>
      <c r="EZ54" s="67"/>
      <c r="FA54" s="71"/>
      <c r="FB54" s="165">
        <f t="shared" si="27"/>
        <v>0</v>
      </c>
      <c r="FC54" s="162">
        <f t="shared" si="33"/>
        <v>0</v>
      </c>
      <c r="FD54" s="167">
        <f t="shared" si="34"/>
        <v>0</v>
      </c>
      <c r="FE54" s="93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71"/>
      <c r="GM54" s="67"/>
      <c r="GN54" s="71"/>
      <c r="GO54" s="67"/>
      <c r="GP54" s="71"/>
      <c r="GQ54" s="67"/>
      <c r="GR54" s="67"/>
      <c r="GS54" s="71"/>
      <c r="GT54" s="67"/>
      <c r="GU54" s="67"/>
      <c r="GV54" s="67"/>
      <c r="GW54" s="67"/>
      <c r="GX54" s="67"/>
      <c r="GY54" s="148"/>
      <c r="GZ54" s="149"/>
      <c r="HA54" s="288">
        <f t="shared" si="35"/>
        <v>0</v>
      </c>
      <c r="HB54" s="301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3"/>
      <c r="IN54" s="301"/>
      <c r="IO54" s="302"/>
      <c r="IP54" s="302"/>
      <c r="IQ54" s="302"/>
      <c r="IR54" s="302"/>
      <c r="IS54" s="303"/>
      <c r="IT54" s="304"/>
      <c r="IU54" s="304"/>
      <c r="IV54" s="304"/>
    </row>
    <row r="55" spans="1:256" ht="12.75" hidden="1">
      <c r="A55" s="123"/>
      <c r="B55" s="73"/>
      <c r="C55" s="22">
        <f t="shared" si="41"/>
        <v>0</v>
      </c>
      <c r="D55" s="16">
        <f t="shared" si="50"/>
        <v>0</v>
      </c>
      <c r="E55" s="67">
        <f t="shared" si="42"/>
        <v>0</v>
      </c>
      <c r="F55" s="16">
        <f t="shared" si="43"/>
        <v>0</v>
      </c>
      <c r="G55" s="16">
        <f t="shared" si="44"/>
        <v>0</v>
      </c>
      <c r="H55" s="67">
        <f t="shared" si="45"/>
        <v>0</v>
      </c>
      <c r="I55" s="68">
        <f t="shared" si="46"/>
        <v>0</v>
      </c>
      <c r="J55" s="69" t="e">
        <f t="shared" si="51"/>
        <v>#DIV/0!</v>
      </c>
      <c r="K55" s="69">
        <f>ABS(I55*100/I1)</f>
        <v>0</v>
      </c>
      <c r="L55" s="68">
        <f>K1</f>
        <v>38</v>
      </c>
      <c r="M55" s="68">
        <f t="shared" si="54"/>
        <v>0</v>
      </c>
      <c r="N55" s="68">
        <f t="shared" si="52"/>
        <v>0</v>
      </c>
      <c r="O55" s="68">
        <f t="shared" si="29"/>
        <v>0</v>
      </c>
      <c r="P55" s="68">
        <f t="shared" si="30"/>
        <v>0</v>
      </c>
      <c r="Q55" s="68">
        <f t="shared" si="31"/>
        <v>0</v>
      </c>
      <c r="R55" s="70">
        <f t="shared" si="47"/>
        <v>0</v>
      </c>
      <c r="S55" s="67">
        <f t="shared" si="48"/>
        <v>0</v>
      </c>
      <c r="T55" s="67">
        <f t="shared" si="49"/>
        <v>0</v>
      </c>
      <c r="U55" s="67">
        <f t="shared" si="53"/>
        <v>0</v>
      </c>
      <c r="V55" s="290">
        <f t="shared" si="32"/>
        <v>0</v>
      </c>
      <c r="W55" s="92"/>
      <c r="X55" s="93"/>
      <c r="Y55" s="93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71"/>
      <c r="BN55" s="67"/>
      <c r="BO55" s="94"/>
      <c r="BP55" s="126"/>
      <c r="BQ55" s="93"/>
      <c r="BR55" s="93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71"/>
      <c r="DG55" s="67"/>
      <c r="DH55" s="94"/>
      <c r="DI55" s="92"/>
      <c r="DJ55" s="93"/>
      <c r="DK55" s="93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71"/>
      <c r="EZ55" s="67"/>
      <c r="FA55" s="71"/>
      <c r="FB55" s="165">
        <f t="shared" si="27"/>
        <v>0</v>
      </c>
      <c r="FC55" s="162">
        <f t="shared" si="33"/>
        <v>0</v>
      </c>
      <c r="FD55" s="167">
        <f t="shared" si="34"/>
        <v>0</v>
      </c>
      <c r="FE55" s="93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71"/>
      <c r="GM55" s="67"/>
      <c r="GN55" s="71"/>
      <c r="GO55" s="67"/>
      <c r="GP55" s="71"/>
      <c r="GQ55" s="67"/>
      <c r="GR55" s="67"/>
      <c r="GS55" s="71"/>
      <c r="GT55" s="67"/>
      <c r="GU55" s="67"/>
      <c r="GV55" s="67"/>
      <c r="GW55" s="67"/>
      <c r="GX55" s="67"/>
      <c r="GY55" s="148"/>
      <c r="GZ55" s="149"/>
      <c r="HA55" s="288">
        <f t="shared" si="35"/>
        <v>0</v>
      </c>
      <c r="HB55" s="301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3"/>
      <c r="IN55" s="301"/>
      <c r="IO55" s="302"/>
      <c r="IP55" s="302"/>
      <c r="IQ55" s="302"/>
      <c r="IR55" s="302"/>
      <c r="IS55" s="303"/>
      <c r="IT55" s="304"/>
      <c r="IU55" s="304"/>
      <c r="IV55" s="304"/>
    </row>
    <row r="56" spans="1:256" ht="12.75" hidden="1">
      <c r="A56" s="123"/>
      <c r="B56" s="73"/>
      <c r="C56" s="22">
        <f t="shared" si="41"/>
        <v>0</v>
      </c>
      <c r="D56" s="16">
        <f t="shared" si="50"/>
        <v>0</v>
      </c>
      <c r="E56" s="67">
        <f t="shared" si="42"/>
        <v>0</v>
      </c>
      <c r="F56" s="16">
        <f t="shared" si="43"/>
        <v>0</v>
      </c>
      <c r="G56" s="16">
        <f t="shared" si="44"/>
        <v>0</v>
      </c>
      <c r="H56" s="67">
        <f t="shared" si="45"/>
        <v>0</v>
      </c>
      <c r="I56" s="68">
        <f t="shared" si="46"/>
        <v>0</v>
      </c>
      <c r="J56" s="69" t="e">
        <f>ABS(I56/C56)</f>
        <v>#DIV/0!</v>
      </c>
      <c r="K56" s="69" t="e">
        <f>ABS(I56*100/I2)</f>
        <v>#DIV/0!</v>
      </c>
      <c r="L56" s="68">
        <f>K1</f>
        <v>38</v>
      </c>
      <c r="M56" s="68">
        <f t="shared" si="54"/>
        <v>0</v>
      </c>
      <c r="N56" s="68">
        <f>SUM(O56:Q56)</f>
        <v>0</v>
      </c>
      <c r="O56" s="68">
        <f t="shared" si="29"/>
        <v>0</v>
      </c>
      <c r="P56" s="68">
        <f t="shared" si="30"/>
        <v>0</v>
      </c>
      <c r="Q56" s="68">
        <f t="shared" si="31"/>
        <v>0</v>
      </c>
      <c r="R56" s="70">
        <f t="shared" si="47"/>
        <v>0</v>
      </c>
      <c r="S56" s="67">
        <f t="shared" si="48"/>
        <v>0</v>
      </c>
      <c r="T56" s="67">
        <f t="shared" si="49"/>
        <v>0</v>
      </c>
      <c r="U56" s="67">
        <f aca="true" t="shared" si="55" ref="U56:U62">SUM(S56:T56)</f>
        <v>0</v>
      </c>
      <c r="V56" s="290">
        <f t="shared" si="32"/>
        <v>0</v>
      </c>
      <c r="W56" s="92"/>
      <c r="X56" s="93"/>
      <c r="Y56" s="93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71"/>
      <c r="BN56" s="67"/>
      <c r="BO56" s="94"/>
      <c r="BP56" s="126"/>
      <c r="BQ56" s="93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71"/>
      <c r="CZ56" s="67"/>
      <c r="DA56" s="71"/>
      <c r="DB56" s="67"/>
      <c r="DC56" s="71"/>
      <c r="DD56" s="67"/>
      <c r="DE56" s="67"/>
      <c r="DF56" s="67"/>
      <c r="DG56" s="67"/>
      <c r="DH56" s="67"/>
      <c r="DI56" s="92"/>
      <c r="DJ56" s="93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71"/>
      <c r="ER56" s="71"/>
      <c r="ES56" s="71"/>
      <c r="ET56" s="71"/>
      <c r="EU56" s="71"/>
      <c r="EV56" s="67"/>
      <c r="EW56" s="71"/>
      <c r="EX56" s="67"/>
      <c r="EY56" s="71"/>
      <c r="EZ56" s="67"/>
      <c r="FA56" s="71"/>
      <c r="FB56" s="165">
        <f t="shared" si="27"/>
        <v>0</v>
      </c>
      <c r="FC56" s="162">
        <f t="shared" si="33"/>
        <v>0</v>
      </c>
      <c r="FD56" s="167">
        <f t="shared" si="34"/>
        <v>0</v>
      </c>
      <c r="FE56" s="93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71"/>
      <c r="GM56" s="67"/>
      <c r="GN56" s="71"/>
      <c r="GO56" s="67"/>
      <c r="GP56" s="71"/>
      <c r="GQ56" s="67"/>
      <c r="GR56" s="67"/>
      <c r="GS56" s="71"/>
      <c r="GT56" s="67"/>
      <c r="GU56" s="67"/>
      <c r="GV56" s="67"/>
      <c r="GW56" s="67"/>
      <c r="GX56" s="67"/>
      <c r="GY56" s="148"/>
      <c r="GZ56" s="149"/>
      <c r="HA56" s="288">
        <f t="shared" si="35"/>
        <v>0</v>
      </c>
      <c r="HB56" s="301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3"/>
      <c r="IN56" s="301"/>
      <c r="IO56" s="302"/>
      <c r="IP56" s="302"/>
      <c r="IQ56" s="302"/>
      <c r="IR56" s="302"/>
      <c r="IS56" s="303"/>
      <c r="IT56" s="304"/>
      <c r="IU56" s="304"/>
      <c r="IV56" s="304"/>
    </row>
    <row r="57" spans="1:256" ht="12.75" hidden="1">
      <c r="A57" s="123"/>
      <c r="B57" s="73"/>
      <c r="C57" s="22">
        <f t="shared" si="41"/>
        <v>0</v>
      </c>
      <c r="D57" s="16">
        <f t="shared" si="50"/>
        <v>0</v>
      </c>
      <c r="E57" s="67">
        <f t="shared" si="42"/>
        <v>0</v>
      </c>
      <c r="F57" s="16">
        <f t="shared" si="43"/>
        <v>0</v>
      </c>
      <c r="G57" s="16">
        <f t="shared" si="44"/>
        <v>0</v>
      </c>
      <c r="H57" s="67">
        <f t="shared" si="45"/>
        <v>0</v>
      </c>
      <c r="I57" s="68">
        <f t="shared" si="46"/>
        <v>0</v>
      </c>
      <c r="J57" s="69" t="e">
        <f>ABS(I57/C57)</f>
        <v>#DIV/0!</v>
      </c>
      <c r="K57" s="69" t="e">
        <f>ABS(I57*100/I3)</f>
        <v>#VALUE!</v>
      </c>
      <c r="L57" s="68">
        <f>K1</f>
        <v>38</v>
      </c>
      <c r="M57" s="68">
        <f t="shared" si="54"/>
        <v>0</v>
      </c>
      <c r="N57" s="68">
        <f>SUM(O57:Q57)</f>
        <v>0</v>
      </c>
      <c r="O57" s="68">
        <f t="shared" si="29"/>
        <v>0</v>
      </c>
      <c r="P57" s="68">
        <f t="shared" si="30"/>
        <v>0</v>
      </c>
      <c r="Q57" s="68">
        <f t="shared" si="31"/>
        <v>0</v>
      </c>
      <c r="R57" s="70">
        <f t="shared" si="47"/>
        <v>0</v>
      </c>
      <c r="S57" s="67">
        <f t="shared" si="48"/>
        <v>0</v>
      </c>
      <c r="T57" s="67">
        <f t="shared" si="49"/>
        <v>0</v>
      </c>
      <c r="U57" s="67">
        <f t="shared" si="55"/>
        <v>0</v>
      </c>
      <c r="V57" s="290">
        <f t="shared" si="32"/>
        <v>0</v>
      </c>
      <c r="W57" s="92"/>
      <c r="X57" s="93"/>
      <c r="Y57" s="93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71"/>
      <c r="BN57" s="67"/>
      <c r="BO57" s="94"/>
      <c r="BP57" s="126"/>
      <c r="BQ57" s="93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71"/>
      <c r="CZ57" s="67"/>
      <c r="DA57" s="71"/>
      <c r="DB57" s="67"/>
      <c r="DC57" s="71"/>
      <c r="DD57" s="67"/>
      <c r="DE57" s="67"/>
      <c r="DF57" s="67"/>
      <c r="DG57" s="67"/>
      <c r="DH57" s="67"/>
      <c r="DI57" s="92"/>
      <c r="DJ57" s="93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71"/>
      <c r="ER57" s="71"/>
      <c r="ES57" s="71"/>
      <c r="ET57" s="71"/>
      <c r="EU57" s="71"/>
      <c r="EV57" s="67"/>
      <c r="EW57" s="71"/>
      <c r="EX57" s="67"/>
      <c r="EY57" s="71"/>
      <c r="EZ57" s="67"/>
      <c r="FA57" s="71"/>
      <c r="FB57" s="165">
        <f t="shared" si="27"/>
        <v>0</v>
      </c>
      <c r="FC57" s="162">
        <f t="shared" si="33"/>
        <v>0</v>
      </c>
      <c r="FD57" s="167">
        <f t="shared" si="34"/>
        <v>0</v>
      </c>
      <c r="FE57" s="93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71"/>
      <c r="GM57" s="67"/>
      <c r="GN57" s="71"/>
      <c r="GO57" s="67"/>
      <c r="GP57" s="71"/>
      <c r="GQ57" s="67"/>
      <c r="GR57" s="67"/>
      <c r="GS57" s="71"/>
      <c r="GT57" s="67"/>
      <c r="GU57" s="67"/>
      <c r="GV57" s="67"/>
      <c r="GW57" s="67"/>
      <c r="GX57" s="67"/>
      <c r="GY57" s="148"/>
      <c r="GZ57" s="149"/>
      <c r="HA57" s="288">
        <f t="shared" si="35"/>
        <v>0</v>
      </c>
      <c r="HB57" s="301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3"/>
      <c r="IN57" s="301"/>
      <c r="IO57" s="302"/>
      <c r="IP57" s="302"/>
      <c r="IQ57" s="302"/>
      <c r="IR57" s="302"/>
      <c r="IS57" s="303"/>
      <c r="IT57" s="304"/>
      <c r="IU57" s="304"/>
      <c r="IV57" s="304"/>
    </row>
    <row r="58" spans="1:256" ht="12.75" hidden="1">
      <c r="A58" s="123"/>
      <c r="B58" s="73"/>
      <c r="C58" s="22">
        <f t="shared" si="41"/>
        <v>0</v>
      </c>
      <c r="D58" s="16">
        <f t="shared" si="50"/>
        <v>0</v>
      </c>
      <c r="E58" s="67">
        <f t="shared" si="42"/>
        <v>0</v>
      </c>
      <c r="F58" s="16">
        <f t="shared" si="43"/>
        <v>0</v>
      </c>
      <c r="G58" s="16">
        <f t="shared" si="44"/>
        <v>0</v>
      </c>
      <c r="H58" s="67">
        <f t="shared" si="45"/>
        <v>0</v>
      </c>
      <c r="I58" s="68">
        <f t="shared" si="46"/>
        <v>0</v>
      </c>
      <c r="J58" s="69" t="e">
        <f>ABS(I58/C58)</f>
        <v>#DIV/0!</v>
      </c>
      <c r="K58" s="69" t="e">
        <f>ABS(I58*100/I4)</f>
        <v>#DIV/0!</v>
      </c>
      <c r="L58" s="68">
        <f>K1</f>
        <v>38</v>
      </c>
      <c r="M58" s="68">
        <f t="shared" si="54"/>
        <v>0</v>
      </c>
      <c r="N58" s="68">
        <f>SUM(O58:Q58)</f>
        <v>0</v>
      </c>
      <c r="O58" s="68">
        <f t="shared" si="29"/>
        <v>0</v>
      </c>
      <c r="P58" s="68">
        <f t="shared" si="30"/>
        <v>0</v>
      </c>
      <c r="Q58" s="68">
        <f t="shared" si="31"/>
        <v>0</v>
      </c>
      <c r="R58" s="70">
        <f t="shared" si="47"/>
        <v>0</v>
      </c>
      <c r="S58" s="67">
        <f t="shared" si="48"/>
        <v>0</v>
      </c>
      <c r="T58" s="67">
        <f t="shared" si="49"/>
        <v>0</v>
      </c>
      <c r="U58" s="67">
        <f t="shared" si="55"/>
        <v>0</v>
      </c>
      <c r="V58" s="290">
        <f t="shared" si="32"/>
        <v>0</v>
      </c>
      <c r="W58" s="92"/>
      <c r="X58" s="93"/>
      <c r="Y58" s="93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71"/>
      <c r="BN58" s="67"/>
      <c r="BO58" s="94"/>
      <c r="BP58" s="126"/>
      <c r="BQ58" s="93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71"/>
      <c r="CZ58" s="67"/>
      <c r="DA58" s="71"/>
      <c r="DB58" s="67"/>
      <c r="DC58" s="71"/>
      <c r="DD58" s="67"/>
      <c r="DE58" s="67"/>
      <c r="DF58" s="67"/>
      <c r="DG58" s="67"/>
      <c r="DH58" s="67"/>
      <c r="DI58" s="92"/>
      <c r="DJ58" s="93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71"/>
      <c r="ER58" s="71"/>
      <c r="ES58" s="71"/>
      <c r="ET58" s="71"/>
      <c r="EU58" s="71"/>
      <c r="EV58" s="67"/>
      <c r="EW58" s="71"/>
      <c r="EX58" s="67"/>
      <c r="EY58" s="71"/>
      <c r="EZ58" s="67"/>
      <c r="FA58" s="71"/>
      <c r="FB58" s="165">
        <f t="shared" si="27"/>
        <v>0</v>
      </c>
      <c r="FC58" s="162">
        <f t="shared" si="33"/>
        <v>0</v>
      </c>
      <c r="FD58" s="167">
        <f t="shared" si="34"/>
        <v>0</v>
      </c>
      <c r="FE58" s="93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71"/>
      <c r="GM58" s="67"/>
      <c r="GN58" s="71"/>
      <c r="GO58" s="67"/>
      <c r="GP58" s="71"/>
      <c r="GQ58" s="67"/>
      <c r="GR58" s="67"/>
      <c r="GS58" s="71"/>
      <c r="GT58" s="67"/>
      <c r="GU58" s="67"/>
      <c r="GV58" s="67"/>
      <c r="GW58" s="67"/>
      <c r="GX58" s="67"/>
      <c r="GY58" s="148"/>
      <c r="GZ58" s="149"/>
      <c r="HA58" s="288">
        <f t="shared" si="35"/>
        <v>0</v>
      </c>
      <c r="HB58" s="301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3"/>
      <c r="IN58" s="301"/>
      <c r="IO58" s="302"/>
      <c r="IP58" s="302"/>
      <c r="IQ58" s="302"/>
      <c r="IR58" s="302"/>
      <c r="IS58" s="303"/>
      <c r="IT58" s="304"/>
      <c r="IU58" s="304"/>
      <c r="IV58" s="304"/>
    </row>
    <row r="59" spans="1:256" ht="12.75" hidden="1">
      <c r="A59" s="123"/>
      <c r="B59" s="73"/>
      <c r="C59" s="22">
        <f t="shared" si="41"/>
        <v>0</v>
      </c>
      <c r="D59" s="16">
        <f t="shared" si="50"/>
        <v>0</v>
      </c>
      <c r="E59" s="67">
        <f t="shared" si="42"/>
        <v>0</v>
      </c>
      <c r="F59" s="16">
        <f t="shared" si="43"/>
        <v>0</v>
      </c>
      <c r="G59" s="16">
        <f t="shared" si="44"/>
        <v>0</v>
      </c>
      <c r="H59" s="67">
        <f t="shared" si="45"/>
        <v>0</v>
      </c>
      <c r="I59" s="68">
        <f t="shared" si="46"/>
        <v>0</v>
      </c>
      <c r="J59" s="69" t="e">
        <f>ABS(I59/C59)</f>
        <v>#DIV/0!</v>
      </c>
      <c r="K59" s="69">
        <f>ABS(I59*100/I5)</f>
        <v>0</v>
      </c>
      <c r="L59" s="68">
        <f>K1</f>
        <v>38</v>
      </c>
      <c r="M59" s="68">
        <f t="shared" si="54"/>
        <v>0</v>
      </c>
      <c r="N59" s="68">
        <f>SUM(O59:Q59)</f>
        <v>0</v>
      </c>
      <c r="O59" s="68">
        <f t="shared" si="29"/>
        <v>0</v>
      </c>
      <c r="P59" s="68">
        <f t="shared" si="30"/>
        <v>0</v>
      </c>
      <c r="Q59" s="68">
        <f t="shared" si="31"/>
        <v>0</v>
      </c>
      <c r="R59" s="70">
        <f t="shared" si="47"/>
        <v>0</v>
      </c>
      <c r="S59" s="67">
        <f t="shared" si="48"/>
        <v>0</v>
      </c>
      <c r="T59" s="67">
        <f t="shared" si="49"/>
        <v>0</v>
      </c>
      <c r="U59" s="67">
        <f t="shared" si="55"/>
        <v>0</v>
      </c>
      <c r="V59" s="290">
        <f t="shared" si="32"/>
        <v>0</v>
      </c>
      <c r="W59" s="92"/>
      <c r="X59" s="93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71"/>
      <c r="BN59" s="67"/>
      <c r="BO59" s="94"/>
      <c r="BP59" s="126"/>
      <c r="BQ59" s="93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71"/>
      <c r="CZ59" s="67"/>
      <c r="DA59" s="71"/>
      <c r="DB59" s="67"/>
      <c r="DC59" s="71"/>
      <c r="DD59" s="67"/>
      <c r="DE59" s="67"/>
      <c r="DF59" s="67"/>
      <c r="DG59" s="67"/>
      <c r="DH59" s="67"/>
      <c r="DI59" s="92"/>
      <c r="DJ59" s="93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71"/>
      <c r="ER59" s="71"/>
      <c r="ES59" s="71"/>
      <c r="ET59" s="71"/>
      <c r="EU59" s="71"/>
      <c r="EV59" s="67"/>
      <c r="EW59" s="71"/>
      <c r="EX59" s="67"/>
      <c r="EY59" s="71"/>
      <c r="EZ59" s="67"/>
      <c r="FA59" s="71"/>
      <c r="FB59" s="165">
        <f t="shared" si="27"/>
        <v>0</v>
      </c>
      <c r="FC59" s="162">
        <f t="shared" si="33"/>
        <v>0</v>
      </c>
      <c r="FD59" s="167">
        <f t="shared" si="34"/>
        <v>0</v>
      </c>
      <c r="FE59" s="93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71"/>
      <c r="GM59" s="67"/>
      <c r="GN59" s="71"/>
      <c r="GO59" s="67"/>
      <c r="GP59" s="71"/>
      <c r="GQ59" s="67"/>
      <c r="GR59" s="67"/>
      <c r="GS59" s="71"/>
      <c r="GT59" s="67"/>
      <c r="GU59" s="67"/>
      <c r="GV59" s="67"/>
      <c r="GW59" s="67"/>
      <c r="GX59" s="67"/>
      <c r="GY59" s="148"/>
      <c r="GZ59" s="149"/>
      <c r="HA59" s="288">
        <f t="shared" si="35"/>
        <v>0</v>
      </c>
      <c r="HB59" s="301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3"/>
      <c r="IN59" s="301"/>
      <c r="IO59" s="302"/>
      <c r="IP59" s="302"/>
      <c r="IQ59" s="302"/>
      <c r="IR59" s="302"/>
      <c r="IS59" s="303"/>
      <c r="IT59" s="304"/>
      <c r="IU59" s="304"/>
      <c r="IV59" s="304"/>
    </row>
    <row r="60" spans="1:256" ht="12.75" hidden="1">
      <c r="A60" s="123"/>
      <c r="B60" s="73"/>
      <c r="C60" s="22"/>
      <c r="D60" s="16">
        <f t="shared" si="50"/>
        <v>0</v>
      </c>
      <c r="E60" s="67"/>
      <c r="F60" s="16"/>
      <c r="G60" s="16"/>
      <c r="H60" s="67">
        <f t="shared" si="45"/>
        <v>0</v>
      </c>
      <c r="I60" s="68"/>
      <c r="J60" s="69"/>
      <c r="K60" s="69"/>
      <c r="L60" s="68"/>
      <c r="M60" s="68"/>
      <c r="N60" s="68"/>
      <c r="O60" s="68"/>
      <c r="P60" s="68"/>
      <c r="Q60" s="68"/>
      <c r="R60" s="70">
        <f t="shared" si="47"/>
        <v>0</v>
      </c>
      <c r="S60" s="67">
        <f t="shared" si="48"/>
        <v>0</v>
      </c>
      <c r="T60" s="67">
        <f t="shared" si="49"/>
        <v>0</v>
      </c>
      <c r="U60" s="67">
        <f t="shared" si="55"/>
        <v>0</v>
      </c>
      <c r="V60" s="290">
        <f t="shared" si="32"/>
        <v>0</v>
      </c>
      <c r="W60" s="92"/>
      <c r="X60" s="93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71"/>
      <c r="BN60" s="67"/>
      <c r="BO60" s="94"/>
      <c r="BP60" s="126"/>
      <c r="BQ60" s="93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71"/>
      <c r="CZ60" s="67"/>
      <c r="DA60" s="71"/>
      <c r="DB60" s="67"/>
      <c r="DC60" s="71"/>
      <c r="DD60" s="67"/>
      <c r="DE60" s="67"/>
      <c r="DF60" s="67"/>
      <c r="DG60" s="67"/>
      <c r="DH60" s="67"/>
      <c r="DI60" s="92"/>
      <c r="DJ60" s="93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71"/>
      <c r="ER60" s="71"/>
      <c r="ES60" s="71"/>
      <c r="ET60" s="71"/>
      <c r="EU60" s="71"/>
      <c r="EV60" s="67"/>
      <c r="EW60" s="71"/>
      <c r="EX60" s="67"/>
      <c r="EY60" s="71"/>
      <c r="EZ60" s="67"/>
      <c r="FA60" s="71"/>
      <c r="FB60" s="165">
        <f t="shared" si="27"/>
        <v>0</v>
      </c>
      <c r="FC60" s="162">
        <f t="shared" si="33"/>
        <v>0</v>
      </c>
      <c r="FD60" s="167">
        <f t="shared" si="34"/>
        <v>0</v>
      </c>
      <c r="FE60" s="93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71"/>
      <c r="GM60" s="67"/>
      <c r="GN60" s="71"/>
      <c r="GO60" s="67"/>
      <c r="GP60" s="71"/>
      <c r="GQ60" s="67"/>
      <c r="GR60" s="67"/>
      <c r="GS60" s="71"/>
      <c r="GT60" s="67"/>
      <c r="GU60" s="67"/>
      <c r="GV60" s="67"/>
      <c r="GW60" s="67"/>
      <c r="GX60" s="67"/>
      <c r="GY60" s="148"/>
      <c r="GZ60" s="149"/>
      <c r="HA60" s="288">
        <f t="shared" si="35"/>
        <v>0</v>
      </c>
      <c r="HB60" s="301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3"/>
      <c r="IN60" s="301"/>
      <c r="IO60" s="302"/>
      <c r="IP60" s="302"/>
      <c r="IQ60" s="302"/>
      <c r="IR60" s="302"/>
      <c r="IS60" s="303"/>
      <c r="IT60" s="304"/>
      <c r="IU60" s="304"/>
      <c r="IV60" s="304"/>
    </row>
    <row r="61" spans="1:256" ht="12.75" hidden="1">
      <c r="A61" s="123"/>
      <c r="B61" s="73"/>
      <c r="C61" s="22"/>
      <c r="D61" s="16">
        <f t="shared" si="50"/>
        <v>0</v>
      </c>
      <c r="E61" s="67"/>
      <c r="F61" s="16"/>
      <c r="G61" s="16"/>
      <c r="H61" s="67">
        <f t="shared" si="45"/>
        <v>0</v>
      </c>
      <c r="I61" s="68"/>
      <c r="J61" s="69"/>
      <c r="K61" s="69"/>
      <c r="L61" s="68"/>
      <c r="M61" s="68"/>
      <c r="N61" s="68"/>
      <c r="O61" s="68"/>
      <c r="P61" s="68"/>
      <c r="Q61" s="68"/>
      <c r="R61" s="70">
        <f t="shared" si="47"/>
        <v>0</v>
      </c>
      <c r="S61" s="67">
        <f t="shared" si="48"/>
        <v>0</v>
      </c>
      <c r="T61" s="67">
        <f t="shared" si="49"/>
        <v>0</v>
      </c>
      <c r="U61" s="67">
        <f t="shared" si="55"/>
        <v>0</v>
      </c>
      <c r="V61" s="290">
        <f t="shared" si="32"/>
        <v>0</v>
      </c>
      <c r="W61" s="92"/>
      <c r="X61" s="93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128"/>
      <c r="BK61" s="128"/>
      <c r="BL61" s="128"/>
      <c r="BM61" s="129"/>
      <c r="BN61" s="128"/>
      <c r="BO61" s="136"/>
      <c r="BP61" s="126"/>
      <c r="BQ61" s="93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71"/>
      <c r="CZ61" s="67"/>
      <c r="DA61" s="71"/>
      <c r="DB61" s="67"/>
      <c r="DC61" s="71"/>
      <c r="DD61" s="67"/>
      <c r="DE61" s="67"/>
      <c r="DF61" s="67"/>
      <c r="DG61" s="67"/>
      <c r="DH61" s="67"/>
      <c r="DI61" s="92"/>
      <c r="DJ61" s="93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71"/>
      <c r="ER61" s="71"/>
      <c r="ES61" s="71"/>
      <c r="ET61" s="71"/>
      <c r="EU61" s="71"/>
      <c r="EV61" s="67"/>
      <c r="EW61" s="71"/>
      <c r="EX61" s="67"/>
      <c r="EY61" s="71"/>
      <c r="EZ61" s="67"/>
      <c r="FA61" s="71"/>
      <c r="FB61" s="165">
        <f t="shared" si="27"/>
        <v>0</v>
      </c>
      <c r="FC61" s="162">
        <f t="shared" si="33"/>
        <v>0</v>
      </c>
      <c r="FD61" s="167">
        <f t="shared" si="34"/>
        <v>0</v>
      </c>
      <c r="FE61" s="93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71"/>
      <c r="GM61" s="67"/>
      <c r="GN61" s="71"/>
      <c r="GO61" s="67"/>
      <c r="GP61" s="71"/>
      <c r="GQ61" s="67"/>
      <c r="GR61" s="67"/>
      <c r="GS61" s="71"/>
      <c r="GT61" s="67"/>
      <c r="GU61" s="67"/>
      <c r="GV61" s="67"/>
      <c r="GW61" s="67"/>
      <c r="GX61" s="67"/>
      <c r="GY61" s="148"/>
      <c r="GZ61" s="149"/>
      <c r="HA61" s="288">
        <f t="shared" si="35"/>
        <v>0</v>
      </c>
      <c r="HB61" s="301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3"/>
      <c r="IN61" s="301"/>
      <c r="IO61" s="302"/>
      <c r="IP61" s="302"/>
      <c r="IQ61" s="302"/>
      <c r="IR61" s="302"/>
      <c r="IS61" s="303"/>
      <c r="IT61" s="304"/>
      <c r="IU61" s="304"/>
      <c r="IV61" s="304"/>
    </row>
    <row r="62" spans="1:256" ht="13.5" thickBot="1">
      <c r="A62" s="123" t="s">
        <v>152</v>
      </c>
      <c r="B62" s="73"/>
      <c r="C62" s="22"/>
      <c r="D62" s="16"/>
      <c r="E62" s="67"/>
      <c r="F62" s="16"/>
      <c r="G62" s="16"/>
      <c r="H62" s="67"/>
      <c r="I62" s="68"/>
      <c r="J62" s="69"/>
      <c r="K62" s="69"/>
      <c r="L62" s="68"/>
      <c r="M62" s="68"/>
      <c r="N62" s="68"/>
      <c r="O62" s="68"/>
      <c r="P62" s="68"/>
      <c r="Q62" s="68"/>
      <c r="R62" s="70">
        <f t="shared" si="47"/>
        <v>5</v>
      </c>
      <c r="S62" s="67">
        <f t="shared" si="48"/>
        <v>0</v>
      </c>
      <c r="T62" s="67">
        <f t="shared" si="49"/>
        <v>0</v>
      </c>
      <c r="U62" s="67">
        <f t="shared" si="55"/>
        <v>0</v>
      </c>
      <c r="V62" s="290">
        <f t="shared" si="32"/>
        <v>0</v>
      </c>
      <c r="W62" s="92"/>
      <c r="X62" s="93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128"/>
      <c r="BK62" s="128"/>
      <c r="BL62" s="128"/>
      <c r="BM62" s="129"/>
      <c r="BN62" s="128"/>
      <c r="BO62" s="136"/>
      <c r="BP62" s="126"/>
      <c r="BQ62" s="93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71"/>
      <c r="CZ62" s="67"/>
      <c r="DA62" s="71"/>
      <c r="DB62" s="67"/>
      <c r="DC62" s="71"/>
      <c r="DD62" s="67"/>
      <c r="DE62" s="67"/>
      <c r="DF62" s="67"/>
      <c r="DG62" s="67"/>
      <c r="DH62" s="67"/>
      <c r="DI62" s="92"/>
      <c r="DJ62" s="93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71"/>
      <c r="ER62" s="71"/>
      <c r="ES62" s="71"/>
      <c r="ET62" s="71"/>
      <c r="EU62" s="71"/>
      <c r="EV62" s="67"/>
      <c r="EW62" s="71"/>
      <c r="EX62" s="67"/>
      <c r="EY62" s="71"/>
      <c r="EZ62" s="67"/>
      <c r="FA62" s="71"/>
      <c r="FB62" s="165">
        <f t="shared" si="27"/>
        <v>5</v>
      </c>
      <c r="FC62" s="162">
        <f t="shared" si="33"/>
        <v>0</v>
      </c>
      <c r="FD62" s="216">
        <f t="shared" si="34"/>
        <v>0</v>
      </c>
      <c r="FE62" s="93"/>
      <c r="FF62" s="67"/>
      <c r="FG62" s="67"/>
      <c r="FH62" s="67"/>
      <c r="FI62" s="261">
        <v>1</v>
      </c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261">
        <v>1</v>
      </c>
      <c r="GD62" s="67"/>
      <c r="GE62" s="67"/>
      <c r="GF62" s="67"/>
      <c r="GG62" s="67"/>
      <c r="GH62" s="67"/>
      <c r="GI62" s="67"/>
      <c r="GJ62" s="261">
        <v>1</v>
      </c>
      <c r="GK62" s="261">
        <v>1</v>
      </c>
      <c r="GL62" s="71"/>
      <c r="GM62" s="67"/>
      <c r="GN62" s="71"/>
      <c r="GO62" s="261">
        <v>1</v>
      </c>
      <c r="GP62" s="71"/>
      <c r="GQ62" s="67"/>
      <c r="GR62" s="67"/>
      <c r="GS62" s="71"/>
      <c r="GT62" s="67"/>
      <c r="GU62" s="67"/>
      <c r="GV62" s="67"/>
      <c r="GW62" s="67"/>
      <c r="GX62" s="67"/>
      <c r="GY62" s="148"/>
      <c r="GZ62" s="149"/>
      <c r="HA62" s="289">
        <f t="shared" si="35"/>
        <v>0</v>
      </c>
      <c r="HB62" s="306"/>
      <c r="HC62" s="305"/>
      <c r="HD62" s="305"/>
      <c r="HE62" s="305"/>
      <c r="HF62" s="305"/>
      <c r="HG62" s="305"/>
      <c r="HH62" s="305"/>
      <c r="HI62" s="305"/>
      <c r="HJ62" s="305"/>
      <c r="HK62" s="305"/>
      <c r="HL62" s="305"/>
      <c r="HM62" s="305"/>
      <c r="HN62" s="305"/>
      <c r="HO62" s="305"/>
      <c r="HP62" s="305"/>
      <c r="HQ62" s="305"/>
      <c r="HR62" s="305"/>
      <c r="HS62" s="305"/>
      <c r="HT62" s="305"/>
      <c r="HU62" s="305"/>
      <c r="HV62" s="305"/>
      <c r="HW62" s="305"/>
      <c r="HX62" s="305"/>
      <c r="HY62" s="305"/>
      <c r="HZ62" s="305"/>
      <c r="IA62" s="305"/>
      <c r="IB62" s="305"/>
      <c r="IC62" s="305"/>
      <c r="ID62" s="305"/>
      <c r="IE62" s="305"/>
      <c r="IF62" s="305"/>
      <c r="IG62" s="305"/>
      <c r="IH62" s="305"/>
      <c r="II62" s="305"/>
      <c r="IJ62" s="305"/>
      <c r="IK62" s="305"/>
      <c r="IL62" s="305"/>
      <c r="IM62" s="307"/>
      <c r="IN62" s="306"/>
      <c r="IO62" s="305"/>
      <c r="IP62" s="305"/>
      <c r="IQ62" s="305"/>
      <c r="IR62" s="305"/>
      <c r="IS62" s="307"/>
      <c r="IT62" s="304"/>
      <c r="IU62" s="304"/>
      <c r="IV62" s="304"/>
    </row>
    <row r="63" spans="1:256" ht="14.25" thickBot="1" thickTop="1">
      <c r="A63" s="123"/>
      <c r="B63" s="73"/>
      <c r="C63" s="22"/>
      <c r="D63" s="16"/>
      <c r="E63" s="67"/>
      <c r="F63" s="16"/>
      <c r="G63" s="16"/>
      <c r="H63" s="67">
        <f>COUNTIF(BQ63:DH63,"S")</f>
        <v>0</v>
      </c>
      <c r="I63" s="68"/>
      <c r="J63" s="69"/>
      <c r="K63" s="69"/>
      <c r="L63" s="69"/>
      <c r="M63" s="68"/>
      <c r="N63" s="68"/>
      <c r="O63" s="68"/>
      <c r="P63" s="68"/>
      <c r="Q63" s="68"/>
      <c r="R63" s="70">
        <f t="shared" si="47"/>
        <v>0</v>
      </c>
      <c r="S63" s="67">
        <f t="shared" si="48"/>
        <v>0</v>
      </c>
      <c r="T63" s="67">
        <f t="shared" si="49"/>
        <v>0</v>
      </c>
      <c r="U63" s="67">
        <f>SUM(S63:T63)</f>
        <v>0</v>
      </c>
      <c r="V63" s="290">
        <f t="shared" si="32"/>
        <v>48</v>
      </c>
      <c r="W63" s="92"/>
      <c r="X63" s="93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128"/>
      <c r="BK63" s="128"/>
      <c r="BL63" s="128"/>
      <c r="BM63" s="129"/>
      <c r="BN63" s="128"/>
      <c r="BO63" s="136"/>
      <c r="BP63" s="126"/>
      <c r="BQ63" s="93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8"/>
      <c r="CZ63" s="157"/>
      <c r="DA63" s="158"/>
      <c r="DB63" s="157"/>
      <c r="DC63" s="158"/>
      <c r="DD63" s="157"/>
      <c r="DE63" s="157"/>
      <c r="DF63" s="157"/>
      <c r="DG63" s="157"/>
      <c r="DH63" s="157"/>
      <c r="DI63" s="126"/>
      <c r="DJ63" s="127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9"/>
      <c r="ER63" s="129"/>
      <c r="ES63" s="129"/>
      <c r="ET63" s="129"/>
      <c r="EU63" s="129"/>
      <c r="EV63" s="128"/>
      <c r="EW63" s="129"/>
      <c r="EX63" s="128"/>
      <c r="EY63" s="129"/>
      <c r="EZ63" s="128"/>
      <c r="FA63" s="129"/>
      <c r="FB63" s="165">
        <f t="shared" si="27"/>
        <v>0</v>
      </c>
      <c r="FC63" s="162">
        <f t="shared" si="33"/>
        <v>0</v>
      </c>
      <c r="FD63" s="167">
        <f t="shared" si="34"/>
        <v>0</v>
      </c>
      <c r="FE63" s="93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71"/>
      <c r="GQ63" s="67"/>
      <c r="GR63" s="67"/>
      <c r="GS63" s="71"/>
      <c r="GT63" s="67"/>
      <c r="GU63" s="67"/>
      <c r="GV63" s="67"/>
      <c r="GW63" s="67"/>
      <c r="GX63" s="67"/>
      <c r="GY63" s="148"/>
      <c r="GZ63" s="149"/>
      <c r="HA63" s="287">
        <f t="shared" si="35"/>
        <v>48</v>
      </c>
      <c r="HB63" s="10">
        <f aca="true" t="shared" si="56" ref="HB63:HN63">SUM(HB11:HB42)</f>
        <v>1</v>
      </c>
      <c r="HC63" s="10">
        <f t="shared" si="56"/>
        <v>0</v>
      </c>
      <c r="HD63" s="10">
        <f t="shared" si="56"/>
        <v>0</v>
      </c>
      <c r="HE63" s="10">
        <f t="shared" si="56"/>
        <v>1</v>
      </c>
      <c r="HF63" s="10">
        <f t="shared" si="56"/>
        <v>0</v>
      </c>
      <c r="HG63" s="10">
        <f t="shared" si="56"/>
        <v>1</v>
      </c>
      <c r="HH63" s="10">
        <f t="shared" si="56"/>
        <v>2</v>
      </c>
      <c r="HI63" s="10">
        <f t="shared" si="56"/>
        <v>1</v>
      </c>
      <c r="HJ63" s="10">
        <f t="shared" si="56"/>
        <v>1</v>
      </c>
      <c r="HK63" s="10">
        <f t="shared" si="56"/>
        <v>2</v>
      </c>
      <c r="HL63" s="10">
        <f t="shared" si="56"/>
        <v>6</v>
      </c>
      <c r="HM63" s="10">
        <f t="shared" si="56"/>
        <v>0</v>
      </c>
      <c r="HN63" s="10">
        <f t="shared" si="56"/>
        <v>2</v>
      </c>
      <c r="HO63" s="10">
        <f aca="true" t="shared" si="57" ref="HO63:ID63">SUM(HO11:HO42)</f>
        <v>1</v>
      </c>
      <c r="HP63" s="335">
        <f t="shared" si="57"/>
        <v>0</v>
      </c>
      <c r="HQ63" s="10">
        <f t="shared" si="57"/>
        <v>4</v>
      </c>
      <c r="HR63" s="10">
        <f t="shared" si="57"/>
        <v>1</v>
      </c>
      <c r="HS63" s="10">
        <f t="shared" si="57"/>
        <v>5</v>
      </c>
      <c r="HT63" s="10">
        <f t="shared" si="57"/>
        <v>2</v>
      </c>
      <c r="HU63" s="10">
        <f t="shared" si="57"/>
        <v>1</v>
      </c>
      <c r="HV63" s="10">
        <f t="shared" si="57"/>
        <v>0</v>
      </c>
      <c r="HW63" s="10">
        <f t="shared" si="57"/>
        <v>1</v>
      </c>
      <c r="HX63" s="10">
        <f t="shared" si="57"/>
        <v>3</v>
      </c>
      <c r="HY63" s="10">
        <f t="shared" si="57"/>
        <v>0</v>
      </c>
      <c r="HZ63" s="10">
        <f t="shared" si="57"/>
        <v>1</v>
      </c>
      <c r="IA63" s="10">
        <f t="shared" si="57"/>
        <v>0</v>
      </c>
      <c r="IB63" s="10">
        <f t="shared" si="57"/>
        <v>1</v>
      </c>
      <c r="IC63" s="10">
        <f t="shared" si="57"/>
        <v>1</v>
      </c>
      <c r="ID63" s="10">
        <f t="shared" si="57"/>
        <v>1</v>
      </c>
      <c r="IE63" s="10">
        <f aca="true" t="shared" si="58" ref="IE63:IL63">SUM(IE11:IE42)</f>
        <v>1</v>
      </c>
      <c r="IF63" s="10">
        <f t="shared" si="58"/>
        <v>0</v>
      </c>
      <c r="IG63" s="10">
        <f t="shared" si="58"/>
        <v>2</v>
      </c>
      <c r="IH63" s="335">
        <f t="shared" si="58"/>
        <v>0</v>
      </c>
      <c r="II63" s="10">
        <f t="shared" si="58"/>
        <v>0</v>
      </c>
      <c r="IJ63" s="10">
        <f t="shared" si="58"/>
        <v>0</v>
      </c>
      <c r="IK63" s="10">
        <f t="shared" si="58"/>
        <v>3</v>
      </c>
      <c r="IL63" s="10">
        <f t="shared" si="58"/>
        <v>3</v>
      </c>
      <c r="IM63" s="10">
        <f>SUM(IM11:IM42)</f>
        <v>0</v>
      </c>
      <c r="IN63" s="172"/>
      <c r="IO63" s="172"/>
      <c r="IP63" s="172"/>
      <c r="IQ63" s="172"/>
      <c r="IR63" s="172"/>
      <c r="IS63" s="172"/>
      <c r="IT63" s="172"/>
      <c r="IU63" s="172"/>
      <c r="IV63" s="172"/>
    </row>
    <row r="64" spans="1:256" s="2" customFormat="1" ht="14.25" thickBot="1" thickTop="1">
      <c r="A64" s="122"/>
      <c r="B64" s="73"/>
      <c r="C64" s="22"/>
      <c r="D64" s="16"/>
      <c r="E64" s="67"/>
      <c r="F64" s="16"/>
      <c r="G64" s="16"/>
      <c r="H64" s="67">
        <f>COUNTIF(BQ64:DH64,"S")</f>
        <v>0</v>
      </c>
      <c r="I64" s="68"/>
      <c r="J64" s="69"/>
      <c r="K64" s="69"/>
      <c r="L64" s="69"/>
      <c r="M64" s="68"/>
      <c r="N64" s="68"/>
      <c r="O64" s="68"/>
      <c r="P64" s="68"/>
      <c r="Q64" s="68"/>
      <c r="R64" s="70">
        <f t="shared" si="47"/>
        <v>0</v>
      </c>
      <c r="S64" s="67">
        <f t="shared" si="48"/>
        <v>0</v>
      </c>
      <c r="T64" s="67">
        <f t="shared" si="49"/>
        <v>0</v>
      </c>
      <c r="U64" s="67">
        <f>SUM(S64:T64)</f>
        <v>0</v>
      </c>
      <c r="V64" s="290">
        <f t="shared" si="32"/>
        <v>2</v>
      </c>
      <c r="W64" s="92"/>
      <c r="X64" s="93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128"/>
      <c r="BK64" s="128"/>
      <c r="BL64" s="128"/>
      <c r="BM64" s="129"/>
      <c r="BN64" s="128"/>
      <c r="BO64" s="136"/>
      <c r="BP64" s="126"/>
      <c r="BQ64" s="93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8"/>
      <c r="CZ64" s="157"/>
      <c r="DA64" s="158"/>
      <c r="DB64" s="157"/>
      <c r="DC64" s="158"/>
      <c r="DD64" s="157"/>
      <c r="DE64" s="157"/>
      <c r="DF64" s="157"/>
      <c r="DG64" s="157"/>
      <c r="DH64" s="157"/>
      <c r="DI64" s="126"/>
      <c r="DJ64" s="127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9"/>
      <c r="ER64" s="129"/>
      <c r="ES64" s="129"/>
      <c r="ET64" s="129"/>
      <c r="EU64" s="129"/>
      <c r="EV64" s="128"/>
      <c r="EW64" s="129"/>
      <c r="EX64" s="128"/>
      <c r="EY64" s="129"/>
      <c r="EZ64" s="128"/>
      <c r="FA64" s="129"/>
      <c r="FB64" s="165">
        <f t="shared" si="27"/>
        <v>0</v>
      </c>
      <c r="FC64" s="162">
        <f t="shared" si="33"/>
        <v>0</v>
      </c>
      <c r="FD64" s="167">
        <f t="shared" si="34"/>
        <v>0</v>
      </c>
      <c r="FE64" s="93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93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71"/>
      <c r="GM64" s="67"/>
      <c r="GN64" s="71"/>
      <c r="GO64" s="67"/>
      <c r="GP64" s="71"/>
      <c r="GQ64" s="67"/>
      <c r="GR64" s="67"/>
      <c r="GS64" s="71"/>
      <c r="GT64" s="67"/>
      <c r="GU64" s="67"/>
      <c r="GV64" s="67"/>
      <c r="GW64" s="67"/>
      <c r="GX64" s="67"/>
      <c r="GY64" s="67"/>
      <c r="GZ64" s="95"/>
      <c r="HA64" s="287">
        <f t="shared" si="35"/>
        <v>2</v>
      </c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>
        <v>1</v>
      </c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>
        <v>1</v>
      </c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4.25" thickBot="1" thickTop="1">
      <c r="A65" s="122"/>
      <c r="B65" s="73"/>
      <c r="C65" s="22"/>
      <c r="D65" s="16"/>
      <c r="E65" s="67"/>
      <c r="F65" s="16"/>
      <c r="G65" s="16"/>
      <c r="H65" s="67">
        <f>COUNTIF(BQ65:DH65,"S")</f>
        <v>0</v>
      </c>
      <c r="I65" s="68"/>
      <c r="J65" s="69"/>
      <c r="K65" s="69"/>
      <c r="L65" s="69"/>
      <c r="M65" s="68"/>
      <c r="N65" s="68"/>
      <c r="O65" s="68"/>
      <c r="P65" s="68"/>
      <c r="Q65" s="68"/>
      <c r="R65" s="70">
        <f t="shared" si="47"/>
        <v>0</v>
      </c>
      <c r="S65" s="67">
        <f t="shared" si="48"/>
        <v>0</v>
      </c>
      <c r="T65" s="67">
        <f t="shared" si="49"/>
        <v>0</v>
      </c>
      <c r="U65" s="67">
        <f>SUM(S65:T65)</f>
        <v>0</v>
      </c>
      <c r="V65" s="290">
        <f t="shared" si="32"/>
        <v>0</v>
      </c>
      <c r="W65" s="92"/>
      <c r="X65" s="93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128"/>
      <c r="BK65" s="128"/>
      <c r="BL65" s="128"/>
      <c r="BM65" s="129"/>
      <c r="BN65" s="128"/>
      <c r="BO65" s="136"/>
      <c r="BP65" s="126"/>
      <c r="BQ65" s="93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8"/>
      <c r="CZ65" s="157"/>
      <c r="DA65" s="158"/>
      <c r="DB65" s="157"/>
      <c r="DC65" s="158"/>
      <c r="DD65" s="157"/>
      <c r="DE65" s="157"/>
      <c r="DF65" s="157"/>
      <c r="DG65" s="157"/>
      <c r="DH65" s="157"/>
      <c r="DI65" s="130"/>
      <c r="DJ65" s="127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9"/>
      <c r="ER65" s="129"/>
      <c r="ES65" s="129"/>
      <c r="ET65" s="129"/>
      <c r="EU65" s="129"/>
      <c r="EV65" s="128"/>
      <c r="EW65" s="129"/>
      <c r="EX65" s="128"/>
      <c r="EY65" s="129"/>
      <c r="EZ65" s="128"/>
      <c r="FA65" s="129"/>
      <c r="FB65" s="165">
        <f t="shared" si="27"/>
        <v>0</v>
      </c>
      <c r="FC65" s="162">
        <f t="shared" si="33"/>
        <v>0</v>
      </c>
      <c r="FD65" s="167">
        <f t="shared" si="34"/>
        <v>0</v>
      </c>
      <c r="FE65" s="93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93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71"/>
      <c r="GM65" s="67"/>
      <c r="GN65" s="71"/>
      <c r="GO65" s="67"/>
      <c r="GP65" s="71"/>
      <c r="GQ65" s="67"/>
      <c r="GR65" s="67"/>
      <c r="GS65" s="71"/>
      <c r="GT65" s="67"/>
      <c r="GU65" s="67"/>
      <c r="GV65" s="67"/>
      <c r="GW65" s="67"/>
      <c r="GX65" s="67"/>
      <c r="GY65" s="148"/>
      <c r="GZ65" s="149"/>
      <c r="HA65" s="287">
        <f t="shared" si="35"/>
        <v>0</v>
      </c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0"/>
      <c r="IH65" s="10"/>
      <c r="II65" s="10"/>
      <c r="IJ65" s="10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</row>
    <row r="66" spans="1:256" s="2" customFormat="1" ht="14.25" thickBot="1" thickTop="1">
      <c r="A66" s="124"/>
      <c r="B66" s="96"/>
      <c r="C66" s="72"/>
      <c r="D66" s="97"/>
      <c r="E66" s="97"/>
      <c r="F66" s="97"/>
      <c r="G66" s="97"/>
      <c r="H66" s="97">
        <f>COUNTIF(BQ66:DH66,"S")</f>
        <v>0</v>
      </c>
      <c r="I66" s="98"/>
      <c r="J66" s="99"/>
      <c r="K66" s="99"/>
      <c r="L66" s="99"/>
      <c r="M66" s="98"/>
      <c r="N66" s="98"/>
      <c r="O66" s="98"/>
      <c r="P66" s="98"/>
      <c r="Q66" s="98"/>
      <c r="R66" s="100">
        <f t="shared" si="47"/>
        <v>0</v>
      </c>
      <c r="S66" s="97">
        <f t="shared" si="48"/>
        <v>0</v>
      </c>
      <c r="T66" s="97">
        <f t="shared" si="49"/>
        <v>0</v>
      </c>
      <c r="U66" s="97">
        <f>SUM(S66:T66)</f>
        <v>0</v>
      </c>
      <c r="V66" s="290">
        <f t="shared" si="32"/>
        <v>0</v>
      </c>
      <c r="W66" s="102"/>
      <c r="X66" s="179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132"/>
      <c r="BK66" s="132"/>
      <c r="BL66" s="132"/>
      <c r="BM66" s="133"/>
      <c r="BN66" s="132"/>
      <c r="BO66" s="137"/>
      <c r="BP66" s="134"/>
      <c r="BQ66" s="179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60"/>
      <c r="CZ66" s="159"/>
      <c r="DA66" s="160"/>
      <c r="DB66" s="159"/>
      <c r="DC66" s="160"/>
      <c r="DD66" s="159"/>
      <c r="DE66" s="159"/>
      <c r="DF66" s="159"/>
      <c r="DG66" s="159"/>
      <c r="DH66" s="159"/>
      <c r="DI66" s="134"/>
      <c r="DJ66" s="131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3"/>
      <c r="ER66" s="133"/>
      <c r="ES66" s="133"/>
      <c r="ET66" s="133"/>
      <c r="EU66" s="133"/>
      <c r="EV66" s="132"/>
      <c r="EW66" s="133"/>
      <c r="EX66" s="132"/>
      <c r="EY66" s="133"/>
      <c r="EZ66" s="132"/>
      <c r="FA66" s="133"/>
      <c r="FB66" s="166">
        <f t="shared" si="27"/>
        <v>0</v>
      </c>
      <c r="FC66" s="163">
        <f t="shared" si="33"/>
        <v>0</v>
      </c>
      <c r="FD66" s="168">
        <f t="shared" si="34"/>
        <v>0</v>
      </c>
      <c r="FE66" s="179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181"/>
      <c r="GM66" s="97"/>
      <c r="GN66" s="181"/>
      <c r="GO66" s="97"/>
      <c r="GP66" s="181"/>
      <c r="GQ66" s="97"/>
      <c r="GR66" s="97"/>
      <c r="GS66" s="181"/>
      <c r="GT66" s="97"/>
      <c r="GU66" s="97"/>
      <c r="GV66" s="97"/>
      <c r="GW66" s="97"/>
      <c r="GX66" s="97"/>
      <c r="GY66" s="97"/>
      <c r="GZ66" s="182"/>
      <c r="HA66" s="287">
        <f t="shared" si="35"/>
        <v>0</v>
      </c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</row>
    <row r="67" spans="1:244" s="184" customFormat="1" ht="13.5" thickTop="1">
      <c r="A67" s="103"/>
      <c r="B67" s="140"/>
      <c r="C67" s="140">
        <f aca="true" t="shared" si="59" ref="C67:I67">SUM(C5:C66)</f>
        <v>525</v>
      </c>
      <c r="D67" s="140">
        <f t="shared" si="59"/>
        <v>418</v>
      </c>
      <c r="E67" s="140">
        <f t="shared" si="59"/>
        <v>300</v>
      </c>
      <c r="F67" s="140">
        <f t="shared" si="59"/>
        <v>107</v>
      </c>
      <c r="G67" s="140">
        <f t="shared" si="59"/>
        <v>108</v>
      </c>
      <c r="H67" s="140">
        <f t="shared" si="59"/>
        <v>0</v>
      </c>
      <c r="I67" s="140">
        <f t="shared" si="59"/>
        <v>37314</v>
      </c>
      <c r="J67" s="140"/>
      <c r="K67" s="140"/>
      <c r="L67" s="140"/>
      <c r="M67" s="140"/>
      <c r="N67" s="140"/>
      <c r="O67" s="140"/>
      <c r="P67" s="140"/>
      <c r="Q67" s="140"/>
      <c r="R67" s="140">
        <f>SUM(R5:R66)</f>
        <v>138</v>
      </c>
      <c r="S67" s="140">
        <f>SUM(S5:S66)</f>
        <v>8</v>
      </c>
      <c r="T67" s="140">
        <f>SUM(T5:T66)</f>
        <v>7</v>
      </c>
      <c r="U67" s="140">
        <f>SUM(U5:U66)</f>
        <v>15</v>
      </c>
      <c r="V67" s="290">
        <f t="shared" si="32"/>
        <v>0</v>
      </c>
      <c r="W67" s="105" t="s">
        <v>50</v>
      </c>
      <c r="X67" s="140">
        <f aca="true" t="shared" si="60" ref="X67:AL67">COUNTIF(X5:X66,"T")</f>
        <v>11</v>
      </c>
      <c r="Y67" s="140">
        <f t="shared" si="60"/>
        <v>11</v>
      </c>
      <c r="Z67" s="140">
        <f t="shared" si="60"/>
        <v>11</v>
      </c>
      <c r="AA67" s="140">
        <f t="shared" si="60"/>
        <v>11</v>
      </c>
      <c r="AB67" s="140">
        <f t="shared" si="60"/>
        <v>11</v>
      </c>
      <c r="AC67" s="140">
        <f t="shared" si="60"/>
        <v>11</v>
      </c>
      <c r="AD67" s="140">
        <f t="shared" si="60"/>
        <v>11</v>
      </c>
      <c r="AE67" s="140">
        <f t="shared" si="60"/>
        <v>11</v>
      </c>
      <c r="AF67" s="140">
        <f t="shared" si="60"/>
        <v>11</v>
      </c>
      <c r="AG67" s="140">
        <f t="shared" si="60"/>
        <v>11</v>
      </c>
      <c r="AH67" s="140">
        <f t="shared" si="60"/>
        <v>11</v>
      </c>
      <c r="AI67" s="140">
        <f t="shared" si="60"/>
        <v>11</v>
      </c>
      <c r="AJ67" s="140">
        <f t="shared" si="60"/>
        <v>11</v>
      </c>
      <c r="AK67" s="140">
        <f t="shared" si="60"/>
        <v>11</v>
      </c>
      <c r="AL67" s="140">
        <f t="shared" si="60"/>
        <v>11</v>
      </c>
      <c r="AM67" s="140">
        <f>COUNTIF(AM5:AM66,"T")</f>
        <v>11</v>
      </c>
      <c r="AN67" s="140">
        <f>COUNTIF(AN5:AN66,"T")</f>
        <v>11</v>
      </c>
      <c r="AO67" s="140">
        <f>COUNTIF(AO5:AO66,"T")</f>
        <v>11</v>
      </c>
      <c r="AP67" s="140">
        <f>COUNTIF(AP5:AP66,"T")</f>
        <v>11</v>
      </c>
      <c r="AQ67" s="140">
        <f>COUNTIF(AQ5:AQ66,"T")</f>
        <v>11</v>
      </c>
      <c r="AR67" s="140">
        <f aca="true" t="shared" si="61" ref="AR67:BM67">COUNTIF(AR5:AR66,"T")</f>
        <v>11</v>
      </c>
      <c r="AS67" s="140">
        <f t="shared" si="61"/>
        <v>11</v>
      </c>
      <c r="AT67" s="140">
        <f t="shared" si="61"/>
        <v>11</v>
      </c>
      <c r="AU67" s="140">
        <f t="shared" si="61"/>
        <v>11</v>
      </c>
      <c r="AV67" s="140">
        <f t="shared" si="61"/>
        <v>11</v>
      </c>
      <c r="AW67" s="140">
        <f t="shared" si="61"/>
        <v>11</v>
      </c>
      <c r="AX67" s="140">
        <f t="shared" si="61"/>
        <v>11</v>
      </c>
      <c r="AY67" s="140">
        <f t="shared" si="61"/>
        <v>11</v>
      </c>
      <c r="AZ67" s="140">
        <f t="shared" si="61"/>
        <v>11</v>
      </c>
      <c r="BA67" s="140">
        <f t="shared" si="61"/>
        <v>11</v>
      </c>
      <c r="BB67" s="140">
        <f t="shared" si="61"/>
        <v>11</v>
      </c>
      <c r="BC67" s="140">
        <f t="shared" si="61"/>
        <v>11</v>
      </c>
      <c r="BD67" s="140">
        <f t="shared" si="61"/>
        <v>11</v>
      </c>
      <c r="BE67" s="140">
        <f t="shared" si="61"/>
        <v>11</v>
      </c>
      <c r="BF67" s="140">
        <f t="shared" si="61"/>
        <v>11</v>
      </c>
      <c r="BG67" s="140">
        <f t="shared" si="61"/>
        <v>11</v>
      </c>
      <c r="BH67" s="140">
        <f t="shared" si="61"/>
        <v>11</v>
      </c>
      <c r="BI67" s="140">
        <f t="shared" si="61"/>
        <v>11</v>
      </c>
      <c r="BJ67" s="140">
        <f t="shared" si="61"/>
        <v>0</v>
      </c>
      <c r="BK67" s="140">
        <f t="shared" si="61"/>
        <v>0</v>
      </c>
      <c r="BL67" s="140">
        <f t="shared" si="61"/>
        <v>0</v>
      </c>
      <c r="BM67" s="140">
        <f t="shared" si="61"/>
        <v>0</v>
      </c>
      <c r="BN67" s="140">
        <f>COUNTIF(BN5:BN66,"T")</f>
        <v>0</v>
      </c>
      <c r="BO67" s="140">
        <f>COUNTIF(BO5:BO66,"T")</f>
        <v>0</v>
      </c>
      <c r="BP67" s="74"/>
      <c r="BQ67" s="74">
        <f aca="true" t="shared" si="62" ref="BQ67:DE67">SUM(BQ5:BQ66)</f>
        <v>990</v>
      </c>
      <c r="BR67" s="74">
        <f t="shared" si="62"/>
        <v>990</v>
      </c>
      <c r="BS67" s="74">
        <f t="shared" si="62"/>
        <v>990</v>
      </c>
      <c r="BT67" s="74">
        <f t="shared" si="62"/>
        <v>990</v>
      </c>
      <c r="BU67" s="74">
        <f t="shared" si="62"/>
        <v>990</v>
      </c>
      <c r="BV67" s="213">
        <f t="shared" si="62"/>
        <v>985</v>
      </c>
      <c r="BW67" s="213">
        <f t="shared" si="62"/>
        <v>943</v>
      </c>
      <c r="BX67" s="213">
        <f t="shared" si="62"/>
        <v>943</v>
      </c>
      <c r="BY67" s="74">
        <f t="shared" si="62"/>
        <v>990</v>
      </c>
      <c r="BZ67" s="74">
        <f t="shared" si="62"/>
        <v>990</v>
      </c>
      <c r="CA67" s="74">
        <f t="shared" si="62"/>
        <v>990</v>
      </c>
      <c r="CB67" s="74">
        <f t="shared" si="62"/>
        <v>990</v>
      </c>
      <c r="CC67" s="74">
        <f t="shared" si="62"/>
        <v>990</v>
      </c>
      <c r="CD67" s="213">
        <f t="shared" si="62"/>
        <v>963</v>
      </c>
      <c r="CE67" s="74">
        <f t="shared" si="62"/>
        <v>990</v>
      </c>
      <c r="CF67" s="74">
        <f t="shared" si="62"/>
        <v>990</v>
      </c>
      <c r="CG67" s="74">
        <f t="shared" si="62"/>
        <v>990</v>
      </c>
      <c r="CH67" s="74">
        <f t="shared" si="62"/>
        <v>990</v>
      </c>
      <c r="CI67" s="213">
        <f t="shared" si="62"/>
        <v>963</v>
      </c>
      <c r="CJ67" s="213">
        <f t="shared" si="62"/>
        <v>974</v>
      </c>
      <c r="CK67" s="74">
        <f t="shared" si="62"/>
        <v>990</v>
      </c>
      <c r="CL67" s="213">
        <f aca="true" t="shared" si="63" ref="CL67:CV67">SUM(CL5:CL66)</f>
        <v>928</v>
      </c>
      <c r="CM67" s="74">
        <f t="shared" si="63"/>
        <v>990</v>
      </c>
      <c r="CN67" s="74">
        <f t="shared" si="63"/>
        <v>990</v>
      </c>
      <c r="CO67" s="74">
        <f t="shared" si="63"/>
        <v>990</v>
      </c>
      <c r="CP67" s="74">
        <f t="shared" si="63"/>
        <v>990</v>
      </c>
      <c r="CQ67" s="74">
        <f t="shared" si="63"/>
        <v>990</v>
      </c>
      <c r="CR67" s="213">
        <f t="shared" si="63"/>
        <v>964</v>
      </c>
      <c r="CS67" s="74">
        <f t="shared" si="63"/>
        <v>990</v>
      </c>
      <c r="CT67" s="74">
        <f t="shared" si="63"/>
        <v>990</v>
      </c>
      <c r="CU67" s="74">
        <f t="shared" si="63"/>
        <v>990</v>
      </c>
      <c r="CV67" s="74">
        <f t="shared" si="63"/>
        <v>990</v>
      </c>
      <c r="CW67" s="213">
        <f>SUM(CW5:CW66)</f>
        <v>990</v>
      </c>
      <c r="CX67" s="74">
        <f>SUM(CX5:CX66)</f>
        <v>990</v>
      </c>
      <c r="CY67" s="74">
        <f t="shared" si="62"/>
        <v>990</v>
      </c>
      <c r="CZ67" s="213">
        <f t="shared" si="62"/>
        <v>941</v>
      </c>
      <c r="DA67" s="74">
        <f t="shared" si="62"/>
        <v>990</v>
      </c>
      <c r="DB67" s="74">
        <f t="shared" si="62"/>
        <v>990</v>
      </c>
      <c r="DC67" s="74">
        <f t="shared" si="62"/>
        <v>0</v>
      </c>
      <c r="DD67" s="74">
        <f t="shared" si="62"/>
        <v>0</v>
      </c>
      <c r="DE67" s="74">
        <f t="shared" si="62"/>
        <v>0</v>
      </c>
      <c r="DF67" s="74">
        <f>SUM(DF5:DF66)</f>
        <v>0</v>
      </c>
      <c r="DG67" s="74">
        <f>SUM(DG5:DG66)</f>
        <v>0</v>
      </c>
      <c r="DH67" s="74">
        <f>SUM(DH5:DH66)</f>
        <v>0</v>
      </c>
      <c r="DI67" s="183"/>
      <c r="DJ67" s="74">
        <f aca="true" t="shared" si="64" ref="DJ67:EP67">COUNTIF(DJ5:DJ66,"E")</f>
        <v>3</v>
      </c>
      <c r="DK67" s="74">
        <f t="shared" si="64"/>
        <v>3</v>
      </c>
      <c r="DL67" s="74">
        <f t="shared" si="64"/>
        <v>3</v>
      </c>
      <c r="DM67" s="74">
        <f t="shared" si="64"/>
        <v>3</v>
      </c>
      <c r="DN67" s="74">
        <f t="shared" si="64"/>
        <v>3</v>
      </c>
      <c r="DO67" s="74">
        <f t="shared" si="64"/>
        <v>3</v>
      </c>
      <c r="DP67" s="74">
        <f t="shared" si="64"/>
        <v>3</v>
      </c>
      <c r="DQ67" s="74">
        <f t="shared" si="64"/>
        <v>2</v>
      </c>
      <c r="DR67" s="74">
        <f t="shared" si="64"/>
        <v>3</v>
      </c>
      <c r="DS67" s="74">
        <f t="shared" si="64"/>
        <v>1</v>
      </c>
      <c r="DT67" s="74">
        <f t="shared" si="64"/>
        <v>3</v>
      </c>
      <c r="DU67" s="74">
        <f t="shared" si="64"/>
        <v>3</v>
      </c>
      <c r="DV67" s="74">
        <f t="shared" si="64"/>
        <v>3</v>
      </c>
      <c r="DW67" s="74">
        <f t="shared" si="64"/>
        <v>3</v>
      </c>
      <c r="DX67" s="74">
        <f t="shared" si="64"/>
        <v>2</v>
      </c>
      <c r="DY67" s="74">
        <f t="shared" si="64"/>
        <v>3</v>
      </c>
      <c r="DZ67" s="74">
        <f t="shared" si="64"/>
        <v>3</v>
      </c>
      <c r="EA67" s="74">
        <f t="shared" si="64"/>
        <v>3</v>
      </c>
      <c r="EB67" s="74">
        <f t="shared" si="64"/>
        <v>2</v>
      </c>
      <c r="EC67" s="74">
        <f t="shared" si="64"/>
        <v>3</v>
      </c>
      <c r="ED67" s="74">
        <f t="shared" si="64"/>
        <v>3</v>
      </c>
      <c r="EE67" s="74">
        <f t="shared" si="64"/>
        <v>4</v>
      </c>
      <c r="EF67" s="74">
        <f t="shared" si="64"/>
        <v>3</v>
      </c>
      <c r="EG67" s="74">
        <f t="shared" si="64"/>
        <v>3</v>
      </c>
      <c r="EH67" s="74">
        <f t="shared" si="64"/>
        <v>1</v>
      </c>
      <c r="EI67" s="74">
        <f t="shared" si="64"/>
        <v>3</v>
      </c>
      <c r="EJ67" s="74">
        <f t="shared" si="64"/>
        <v>3</v>
      </c>
      <c r="EK67" s="74">
        <f t="shared" si="64"/>
        <v>3</v>
      </c>
      <c r="EL67" s="74">
        <f t="shared" si="64"/>
        <v>3</v>
      </c>
      <c r="EM67" s="74">
        <f t="shared" si="64"/>
        <v>3</v>
      </c>
      <c r="EN67" s="74">
        <f t="shared" si="64"/>
        <v>3</v>
      </c>
      <c r="EO67" s="74">
        <f t="shared" si="64"/>
        <v>3</v>
      </c>
      <c r="EP67" s="74">
        <f t="shared" si="64"/>
        <v>3</v>
      </c>
      <c r="EQ67" s="74">
        <f aca="true" t="shared" si="65" ref="EQ67:FA67">COUNTIF(EQ5:EQ66,"E")</f>
        <v>3</v>
      </c>
      <c r="ER67" s="74">
        <f t="shared" si="65"/>
        <v>3</v>
      </c>
      <c r="ES67" s="74">
        <f t="shared" si="65"/>
        <v>3</v>
      </c>
      <c r="ET67" s="74">
        <f t="shared" si="65"/>
        <v>3</v>
      </c>
      <c r="EU67" s="74">
        <f t="shared" si="65"/>
        <v>3</v>
      </c>
      <c r="EV67" s="74">
        <f t="shared" si="65"/>
        <v>0</v>
      </c>
      <c r="EW67" s="74">
        <f t="shared" si="65"/>
        <v>0</v>
      </c>
      <c r="EX67" s="74">
        <f t="shared" si="65"/>
        <v>0</v>
      </c>
      <c r="EY67" s="74">
        <f t="shared" si="65"/>
        <v>0</v>
      </c>
      <c r="EZ67" s="74">
        <f t="shared" si="65"/>
        <v>0</v>
      </c>
      <c r="FA67" s="74">
        <f t="shared" si="65"/>
        <v>0</v>
      </c>
      <c r="FB67" s="74">
        <f>SUM(FB5:FB66)</f>
        <v>126</v>
      </c>
      <c r="FC67" s="74">
        <f>SUM(FC5:FC66)*2</f>
        <v>14</v>
      </c>
      <c r="FD67" s="74">
        <f>SUM(FD5:FD66)</f>
        <v>7</v>
      </c>
      <c r="FE67" s="74">
        <f aca="true" t="shared" si="66" ref="FE67:GZ67">SUM(FE5:FE66)</f>
        <v>5</v>
      </c>
      <c r="FF67" s="74">
        <f t="shared" si="66"/>
        <v>5</v>
      </c>
      <c r="FG67" s="74">
        <f t="shared" si="66"/>
        <v>4</v>
      </c>
      <c r="FH67" s="74">
        <f t="shared" si="66"/>
        <v>4</v>
      </c>
      <c r="FI67" s="74">
        <f t="shared" si="66"/>
        <v>6</v>
      </c>
      <c r="FJ67" s="74">
        <f t="shared" si="66"/>
        <v>4</v>
      </c>
      <c r="FK67" s="74">
        <f t="shared" si="66"/>
        <v>3</v>
      </c>
      <c r="FL67" s="74">
        <f t="shared" si="66"/>
        <v>6</v>
      </c>
      <c r="FM67" s="74">
        <f t="shared" si="66"/>
        <v>2</v>
      </c>
      <c r="FN67" s="74">
        <f t="shared" si="66"/>
        <v>1</v>
      </c>
      <c r="FO67" s="74">
        <f t="shared" si="66"/>
        <v>2</v>
      </c>
      <c r="FP67" s="74">
        <f t="shared" si="66"/>
        <v>3</v>
      </c>
      <c r="FQ67" s="74">
        <f t="shared" si="66"/>
        <v>2</v>
      </c>
      <c r="FR67" s="74">
        <f t="shared" si="66"/>
        <v>3</v>
      </c>
      <c r="FS67" s="74">
        <f t="shared" si="66"/>
        <v>3</v>
      </c>
      <c r="FT67" s="74">
        <f t="shared" si="66"/>
        <v>4</v>
      </c>
      <c r="FU67" s="74">
        <f t="shared" si="66"/>
        <v>3</v>
      </c>
      <c r="FV67" s="74">
        <f t="shared" si="66"/>
        <v>3</v>
      </c>
      <c r="FW67" s="74">
        <f t="shared" si="66"/>
        <v>5</v>
      </c>
      <c r="FX67" s="74">
        <f t="shared" si="66"/>
        <v>4</v>
      </c>
      <c r="FY67" s="74">
        <f t="shared" si="66"/>
        <v>2</v>
      </c>
      <c r="FZ67" s="74">
        <f t="shared" si="66"/>
        <v>6</v>
      </c>
      <c r="GA67" s="74">
        <f t="shared" si="66"/>
        <v>4</v>
      </c>
      <c r="GB67" s="74">
        <f t="shared" si="66"/>
        <v>3</v>
      </c>
      <c r="GC67" s="74">
        <f t="shared" si="66"/>
        <v>5</v>
      </c>
      <c r="GD67" s="74">
        <f t="shared" si="66"/>
        <v>6</v>
      </c>
      <c r="GE67" s="74">
        <f t="shared" si="66"/>
        <v>1</v>
      </c>
      <c r="GF67" s="74">
        <f t="shared" si="66"/>
        <v>9</v>
      </c>
      <c r="GG67" s="74">
        <f t="shared" si="66"/>
        <v>3</v>
      </c>
      <c r="GH67" s="74">
        <f t="shared" si="66"/>
        <v>1</v>
      </c>
      <c r="GI67" s="74">
        <f t="shared" si="66"/>
        <v>5</v>
      </c>
      <c r="GJ67" s="74">
        <f t="shared" si="66"/>
        <v>5</v>
      </c>
      <c r="GK67" s="74">
        <f t="shared" si="66"/>
        <v>3</v>
      </c>
      <c r="GL67" s="74">
        <f t="shared" si="66"/>
        <v>2</v>
      </c>
      <c r="GM67" s="74">
        <f t="shared" si="66"/>
        <v>3</v>
      </c>
      <c r="GN67" s="74">
        <f t="shared" si="66"/>
        <v>4</v>
      </c>
      <c r="GO67" s="74">
        <f t="shared" si="66"/>
        <v>3</v>
      </c>
      <c r="GP67" s="74">
        <f t="shared" si="66"/>
        <v>3</v>
      </c>
      <c r="GQ67" s="74">
        <f t="shared" si="66"/>
        <v>0</v>
      </c>
      <c r="GR67" s="74">
        <f t="shared" si="66"/>
        <v>0</v>
      </c>
      <c r="GS67" s="74">
        <f t="shared" si="66"/>
        <v>0</v>
      </c>
      <c r="GT67" s="74">
        <f t="shared" si="66"/>
        <v>0</v>
      </c>
      <c r="GU67" s="74">
        <f t="shared" si="66"/>
        <v>0</v>
      </c>
      <c r="GV67" s="74">
        <f t="shared" si="66"/>
        <v>0</v>
      </c>
      <c r="GW67" s="74">
        <f t="shared" si="66"/>
        <v>0</v>
      </c>
      <c r="GX67" s="74">
        <f t="shared" si="66"/>
        <v>0</v>
      </c>
      <c r="GY67" s="74">
        <f t="shared" si="66"/>
        <v>0</v>
      </c>
      <c r="GZ67" s="74">
        <f t="shared" si="66"/>
        <v>0</v>
      </c>
      <c r="HA67" s="287">
        <f t="shared" si="35"/>
        <v>0</v>
      </c>
      <c r="IG67" s="10"/>
      <c r="IH67" s="10"/>
      <c r="II67" s="10"/>
      <c r="IJ67" s="10"/>
    </row>
    <row r="68" spans="1:244" s="259" customFormat="1" ht="141" customHeight="1" thickBot="1">
      <c r="A68" s="252"/>
      <c r="B68" s="253"/>
      <c r="C68" s="108" t="s">
        <v>0</v>
      </c>
      <c r="D68" s="108" t="s">
        <v>1</v>
      </c>
      <c r="E68" s="108" t="s">
        <v>2</v>
      </c>
      <c r="F68" s="108" t="s">
        <v>3</v>
      </c>
      <c r="G68" s="108" t="s">
        <v>4</v>
      </c>
      <c r="H68" s="108" t="s">
        <v>5</v>
      </c>
      <c r="I68" s="108" t="s">
        <v>6</v>
      </c>
      <c r="J68" s="108" t="s">
        <v>7</v>
      </c>
      <c r="K68" s="108" t="s">
        <v>8</v>
      </c>
      <c r="L68" s="108" t="s">
        <v>49</v>
      </c>
      <c r="M68" s="108" t="s">
        <v>44</v>
      </c>
      <c r="N68" s="108" t="s">
        <v>45</v>
      </c>
      <c r="O68" s="108" t="s">
        <v>46</v>
      </c>
      <c r="P68" s="108" t="s">
        <v>47</v>
      </c>
      <c r="Q68" s="108" t="s">
        <v>48</v>
      </c>
      <c r="R68" s="108" t="s">
        <v>9</v>
      </c>
      <c r="S68" s="108" t="s">
        <v>10</v>
      </c>
      <c r="T68" s="108" t="s">
        <v>11</v>
      </c>
      <c r="U68" s="108" t="s">
        <v>12</v>
      </c>
      <c r="V68" s="291" t="s">
        <v>13</v>
      </c>
      <c r="W68" s="106" t="s">
        <v>51</v>
      </c>
      <c r="X68" s="107">
        <f aca="true" t="shared" si="67" ref="X68:BO68">COUNTIF(X5:X60,"C")+COUNTIF(X5:X60,"T")</f>
        <v>16</v>
      </c>
      <c r="Y68" s="107">
        <f t="shared" si="67"/>
        <v>16</v>
      </c>
      <c r="Z68" s="107">
        <f t="shared" si="67"/>
        <v>16</v>
      </c>
      <c r="AA68" s="107">
        <f t="shared" si="67"/>
        <v>16</v>
      </c>
      <c r="AB68" s="107">
        <f t="shared" si="67"/>
        <v>16</v>
      </c>
      <c r="AC68" s="107">
        <f t="shared" si="67"/>
        <v>16</v>
      </c>
      <c r="AD68" s="107">
        <f t="shared" si="67"/>
        <v>16</v>
      </c>
      <c r="AE68" s="107">
        <f t="shared" si="67"/>
        <v>16</v>
      </c>
      <c r="AF68" s="309">
        <f t="shared" si="67"/>
        <v>15</v>
      </c>
      <c r="AG68" s="309">
        <f t="shared" si="67"/>
        <v>15</v>
      </c>
      <c r="AH68" s="309">
        <f t="shared" si="67"/>
        <v>15</v>
      </c>
      <c r="AI68" s="107">
        <f t="shared" si="67"/>
        <v>16</v>
      </c>
      <c r="AJ68" s="107">
        <f t="shared" si="67"/>
        <v>16</v>
      </c>
      <c r="AK68" s="107">
        <f t="shared" si="67"/>
        <v>16</v>
      </c>
      <c r="AL68" s="309">
        <f t="shared" si="67"/>
        <v>15</v>
      </c>
      <c r="AM68" s="107">
        <f t="shared" si="67"/>
        <v>16</v>
      </c>
      <c r="AN68" s="107">
        <f t="shared" si="67"/>
        <v>16</v>
      </c>
      <c r="AO68" s="107">
        <f t="shared" si="67"/>
        <v>16</v>
      </c>
      <c r="AP68" s="107">
        <f t="shared" si="67"/>
        <v>16</v>
      </c>
      <c r="AQ68" s="107">
        <f t="shared" si="67"/>
        <v>16</v>
      </c>
      <c r="AR68" s="107">
        <f t="shared" si="67"/>
        <v>16</v>
      </c>
      <c r="AS68" s="309">
        <f t="shared" si="67"/>
        <v>15</v>
      </c>
      <c r="AT68" s="107">
        <f t="shared" si="67"/>
        <v>16</v>
      </c>
      <c r="AU68" s="107">
        <f t="shared" si="67"/>
        <v>16</v>
      </c>
      <c r="AV68" s="107">
        <f t="shared" si="67"/>
        <v>16</v>
      </c>
      <c r="AW68" s="107">
        <f t="shared" si="67"/>
        <v>16</v>
      </c>
      <c r="AX68" s="107">
        <f t="shared" si="67"/>
        <v>16</v>
      </c>
      <c r="AY68" s="107">
        <f t="shared" si="67"/>
        <v>16</v>
      </c>
      <c r="AZ68" s="107">
        <f t="shared" si="67"/>
        <v>16</v>
      </c>
      <c r="BA68" s="107">
        <f t="shared" si="67"/>
        <v>16</v>
      </c>
      <c r="BB68" s="107">
        <f t="shared" si="67"/>
        <v>16</v>
      </c>
      <c r="BC68" s="107">
        <f t="shared" si="67"/>
        <v>16</v>
      </c>
      <c r="BD68" s="309">
        <f t="shared" si="67"/>
        <v>15</v>
      </c>
      <c r="BE68" s="107">
        <f t="shared" si="67"/>
        <v>16</v>
      </c>
      <c r="BF68" s="107">
        <f t="shared" si="67"/>
        <v>16</v>
      </c>
      <c r="BG68" s="107">
        <f t="shared" si="67"/>
        <v>16</v>
      </c>
      <c r="BH68" s="107">
        <f t="shared" si="67"/>
        <v>16</v>
      </c>
      <c r="BI68" s="107">
        <f t="shared" si="67"/>
        <v>16</v>
      </c>
      <c r="BJ68" s="107">
        <f t="shared" si="67"/>
        <v>0</v>
      </c>
      <c r="BK68" s="107">
        <f t="shared" si="67"/>
        <v>0</v>
      </c>
      <c r="BL68" s="107">
        <f t="shared" si="67"/>
        <v>0</v>
      </c>
      <c r="BM68" s="107">
        <f t="shared" si="67"/>
        <v>0</v>
      </c>
      <c r="BN68" s="107">
        <f t="shared" si="67"/>
        <v>0</v>
      </c>
      <c r="BO68" s="107">
        <f t="shared" si="67"/>
        <v>0</v>
      </c>
      <c r="BP68" s="254"/>
      <c r="BQ68" s="255"/>
      <c r="BR68" s="254"/>
      <c r="BS68" s="254"/>
      <c r="BT68" s="254"/>
      <c r="BU68" s="254"/>
      <c r="BV68" s="251"/>
      <c r="BW68" s="251"/>
      <c r="BX68" s="256"/>
      <c r="BY68" s="256"/>
      <c r="BZ68" s="254"/>
      <c r="CA68" s="257"/>
      <c r="CB68" s="257"/>
      <c r="CC68" s="257"/>
      <c r="CD68" s="315" t="s">
        <v>157</v>
      </c>
      <c r="CE68" s="255"/>
      <c r="CF68" s="257"/>
      <c r="CG68" s="257"/>
      <c r="CH68" s="257"/>
      <c r="CI68" s="315" t="s">
        <v>155</v>
      </c>
      <c r="CJ68" s="255"/>
      <c r="CK68" s="257"/>
      <c r="CL68" s="257"/>
      <c r="CM68" s="257"/>
      <c r="CN68" s="255"/>
      <c r="CO68" s="257"/>
      <c r="CP68" s="255"/>
      <c r="CQ68" s="257"/>
      <c r="CR68" s="257"/>
      <c r="CS68" s="257"/>
      <c r="CT68" s="257"/>
      <c r="CU68" s="257"/>
      <c r="CV68" s="257"/>
      <c r="CW68" s="267" t="s">
        <v>155</v>
      </c>
      <c r="CX68" s="257"/>
      <c r="CY68" s="257"/>
      <c r="CZ68" s="257"/>
      <c r="DA68" s="257"/>
      <c r="DB68" s="257"/>
      <c r="DC68" s="257"/>
      <c r="DD68" s="257"/>
      <c r="DE68" s="257"/>
      <c r="DF68" s="257"/>
      <c r="DG68" s="257"/>
      <c r="DH68" s="257"/>
      <c r="DI68" s="254"/>
      <c r="DJ68" s="256">
        <f>COUNTIF(DJ5:DJ66,"I")</f>
        <v>3</v>
      </c>
      <c r="DK68" s="256">
        <f aca="true" t="shared" si="68" ref="DK68:EP68">COUNTIF(DK5:DK66,"I")</f>
        <v>3</v>
      </c>
      <c r="DL68" s="256">
        <f t="shared" si="68"/>
        <v>3</v>
      </c>
      <c r="DM68" s="256">
        <f t="shared" si="68"/>
        <v>3</v>
      </c>
      <c r="DN68" s="256">
        <f t="shared" si="68"/>
        <v>3</v>
      </c>
      <c r="DO68" s="312">
        <f t="shared" si="68"/>
        <v>4</v>
      </c>
      <c r="DP68" s="312">
        <f t="shared" si="68"/>
        <v>2</v>
      </c>
      <c r="DQ68" s="256">
        <f t="shared" si="68"/>
        <v>2</v>
      </c>
      <c r="DR68" s="256">
        <f t="shared" si="68"/>
        <v>3</v>
      </c>
      <c r="DS68" s="256">
        <f t="shared" si="68"/>
        <v>1</v>
      </c>
      <c r="DT68" s="256">
        <f t="shared" si="68"/>
        <v>3</v>
      </c>
      <c r="DU68" s="256">
        <f t="shared" si="68"/>
        <v>3</v>
      </c>
      <c r="DV68" s="256">
        <f t="shared" si="68"/>
        <v>3</v>
      </c>
      <c r="DW68" s="256">
        <f t="shared" si="68"/>
        <v>3</v>
      </c>
      <c r="DX68" s="256">
        <f t="shared" si="68"/>
        <v>2</v>
      </c>
      <c r="DY68" s="256">
        <f t="shared" si="68"/>
        <v>3</v>
      </c>
      <c r="DZ68" s="256">
        <f t="shared" si="68"/>
        <v>3</v>
      </c>
      <c r="EA68" s="256">
        <f t="shared" si="68"/>
        <v>3</v>
      </c>
      <c r="EB68" s="256">
        <f t="shared" si="68"/>
        <v>2</v>
      </c>
      <c r="EC68" s="256">
        <f t="shared" si="68"/>
        <v>3</v>
      </c>
      <c r="ED68" s="256">
        <f t="shared" si="68"/>
        <v>3</v>
      </c>
      <c r="EE68" s="256">
        <f t="shared" si="68"/>
        <v>3</v>
      </c>
      <c r="EF68" s="256">
        <f t="shared" si="68"/>
        <v>3</v>
      </c>
      <c r="EG68" s="256">
        <f t="shared" si="68"/>
        <v>3</v>
      </c>
      <c r="EH68" s="256">
        <f t="shared" si="68"/>
        <v>1</v>
      </c>
      <c r="EI68" s="256">
        <f t="shared" si="68"/>
        <v>3</v>
      </c>
      <c r="EJ68" s="256">
        <f t="shared" si="68"/>
        <v>3</v>
      </c>
      <c r="EK68" s="256">
        <f t="shared" si="68"/>
        <v>3</v>
      </c>
      <c r="EL68" s="256">
        <f t="shared" si="68"/>
        <v>3</v>
      </c>
      <c r="EM68" s="256">
        <f t="shared" si="68"/>
        <v>3</v>
      </c>
      <c r="EN68" s="256">
        <f t="shared" si="68"/>
        <v>3</v>
      </c>
      <c r="EO68" s="256">
        <f t="shared" si="68"/>
        <v>3</v>
      </c>
      <c r="EP68" s="256">
        <f t="shared" si="68"/>
        <v>3</v>
      </c>
      <c r="EQ68" s="256">
        <f aca="true" t="shared" si="69" ref="EQ68:FA68">COUNTIF(EQ5:EQ66,"I")</f>
        <v>3</v>
      </c>
      <c r="ER68" s="256">
        <f t="shared" si="69"/>
        <v>3</v>
      </c>
      <c r="ES68" s="256">
        <f t="shared" si="69"/>
        <v>3</v>
      </c>
      <c r="ET68" s="256">
        <f t="shared" si="69"/>
        <v>3</v>
      </c>
      <c r="EU68" s="256">
        <f t="shared" si="69"/>
        <v>3</v>
      </c>
      <c r="EV68" s="256">
        <f t="shared" si="69"/>
        <v>0</v>
      </c>
      <c r="EW68" s="256">
        <f t="shared" si="69"/>
        <v>0</v>
      </c>
      <c r="EX68" s="256">
        <f t="shared" si="69"/>
        <v>0</v>
      </c>
      <c r="EY68" s="256">
        <f t="shared" si="69"/>
        <v>0</v>
      </c>
      <c r="EZ68" s="256">
        <f t="shared" si="69"/>
        <v>0</v>
      </c>
      <c r="FA68" s="256">
        <f t="shared" si="69"/>
        <v>0</v>
      </c>
      <c r="FB68" s="258" t="s">
        <v>57</v>
      </c>
      <c r="FC68" s="258" t="s">
        <v>58</v>
      </c>
      <c r="FD68" s="258" t="s">
        <v>59</v>
      </c>
      <c r="FE68" s="254"/>
      <c r="FF68" s="254"/>
      <c r="FG68" s="254"/>
      <c r="FH68" s="254"/>
      <c r="FI68" s="254"/>
      <c r="FJ68" s="254"/>
      <c r="FK68" s="254"/>
      <c r="FL68" s="254"/>
      <c r="FM68" s="254"/>
      <c r="FN68" s="254"/>
      <c r="FO68" s="254"/>
      <c r="FP68" s="254"/>
      <c r="FQ68" s="254"/>
      <c r="FR68" s="254"/>
      <c r="FS68" s="254"/>
      <c r="FT68" s="254"/>
      <c r="FU68" s="254"/>
      <c r="FV68" s="254"/>
      <c r="FW68" s="254"/>
      <c r="FX68" s="254"/>
      <c r="FY68" s="254"/>
      <c r="FZ68" s="254"/>
      <c r="GA68" s="254"/>
      <c r="GB68" s="254"/>
      <c r="GC68" s="254"/>
      <c r="GD68" s="254"/>
      <c r="GE68" s="254"/>
      <c r="GF68" s="254"/>
      <c r="GG68" s="254"/>
      <c r="GH68" s="254"/>
      <c r="GI68" s="254"/>
      <c r="GJ68" s="254"/>
      <c r="GK68" s="254"/>
      <c r="GL68" s="254"/>
      <c r="GM68" s="254"/>
      <c r="GN68" s="254"/>
      <c r="GO68" s="254"/>
      <c r="GP68" s="254"/>
      <c r="GQ68" s="254"/>
      <c r="GR68" s="254"/>
      <c r="GS68" s="254"/>
      <c r="GT68" s="254"/>
      <c r="GU68" s="254"/>
      <c r="GV68" s="254"/>
      <c r="IG68" s="260"/>
      <c r="IH68" s="260"/>
      <c r="II68" s="260"/>
      <c r="IJ68" s="260"/>
    </row>
    <row r="69" spans="3:244" ht="164.25" customHeight="1" thickBot="1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17">
        <v>1</v>
      </c>
      <c r="Y69" s="217">
        <v>2</v>
      </c>
      <c r="Z69" s="217">
        <v>3</v>
      </c>
      <c r="AA69" s="217">
        <v>4</v>
      </c>
      <c r="AB69" s="217">
        <v>5</v>
      </c>
      <c r="AC69" s="217">
        <v>6</v>
      </c>
      <c r="AD69" s="217">
        <v>7</v>
      </c>
      <c r="AE69" s="217">
        <v>8</v>
      </c>
      <c r="AF69" s="217">
        <v>9</v>
      </c>
      <c r="AG69" s="217">
        <v>10</v>
      </c>
      <c r="AH69" s="217">
        <v>11</v>
      </c>
      <c r="AI69" s="217">
        <v>12</v>
      </c>
      <c r="AJ69" s="217">
        <v>13</v>
      </c>
      <c r="AK69" s="217">
        <v>14</v>
      </c>
      <c r="AL69" s="217">
        <v>15</v>
      </c>
      <c r="AM69" s="217">
        <v>16</v>
      </c>
      <c r="AN69" s="217">
        <v>17</v>
      </c>
      <c r="AO69" s="217">
        <v>18</v>
      </c>
      <c r="AP69" s="217">
        <v>19</v>
      </c>
      <c r="AQ69" s="217">
        <v>20</v>
      </c>
      <c r="AR69" s="217">
        <v>21</v>
      </c>
      <c r="AS69" s="217">
        <v>22</v>
      </c>
      <c r="AT69" s="217">
        <v>23</v>
      </c>
      <c r="AU69" s="217">
        <v>24</v>
      </c>
      <c r="AV69" s="217">
        <v>25</v>
      </c>
      <c r="AW69" s="217">
        <v>26</v>
      </c>
      <c r="AX69" s="217">
        <v>27</v>
      </c>
      <c r="AY69" s="217">
        <v>28</v>
      </c>
      <c r="AZ69" s="217">
        <v>29</v>
      </c>
      <c r="BA69" s="217">
        <v>30</v>
      </c>
      <c r="BB69" s="217">
        <v>31</v>
      </c>
      <c r="BC69" s="217">
        <v>32</v>
      </c>
      <c r="BD69" s="217">
        <v>33</v>
      </c>
      <c r="BE69" s="217">
        <v>34</v>
      </c>
      <c r="BF69" s="217">
        <v>35</v>
      </c>
      <c r="BG69" s="217">
        <v>36</v>
      </c>
      <c r="BH69" s="217" t="s">
        <v>78</v>
      </c>
      <c r="BI69" s="217">
        <v>38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251"/>
      <c r="BZ69" s="3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J69" s="74"/>
      <c r="DO69" s="274"/>
      <c r="DW69" s="215"/>
      <c r="DZ69" s="215"/>
      <c r="EA69" s="215"/>
      <c r="EC69" s="215"/>
      <c r="EG69" s="215"/>
      <c r="FB69" s="169"/>
      <c r="FC69" s="169"/>
      <c r="FD69" s="169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IG69" s="9"/>
      <c r="IH69" s="9"/>
      <c r="II69" s="9"/>
      <c r="IJ69" s="9"/>
    </row>
    <row r="70" spans="3:244" ht="82.5" thickTop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141" t="s">
        <v>60</v>
      </c>
      <c r="Y70" s="64" t="s">
        <v>56</v>
      </c>
      <c r="Z70" s="142" t="s">
        <v>61</v>
      </c>
      <c r="AA70" s="64" t="s">
        <v>62</v>
      </c>
      <c r="AB70" s="142" t="s">
        <v>63</v>
      </c>
      <c r="AC70" s="64" t="s">
        <v>64</v>
      </c>
      <c r="AD70" s="64" t="s">
        <v>65</v>
      </c>
      <c r="AE70" s="142" t="s">
        <v>66</v>
      </c>
      <c r="AF70" s="64" t="s">
        <v>67</v>
      </c>
      <c r="AG70" s="142" t="s">
        <v>68</v>
      </c>
      <c r="AH70" s="64" t="s">
        <v>71</v>
      </c>
      <c r="AI70" s="142" t="s">
        <v>69</v>
      </c>
      <c r="AJ70" s="64" t="s">
        <v>70</v>
      </c>
      <c r="AK70" s="142" t="s">
        <v>72</v>
      </c>
      <c r="AL70" s="64" t="s">
        <v>73</v>
      </c>
      <c r="AM70" s="142" t="s">
        <v>74</v>
      </c>
      <c r="AN70" s="64" t="s">
        <v>75</v>
      </c>
      <c r="AO70" s="142" t="s">
        <v>76</v>
      </c>
      <c r="AP70" s="64" t="s">
        <v>77</v>
      </c>
      <c r="AQ70" s="86" t="s">
        <v>60</v>
      </c>
      <c r="AR70" s="142" t="s">
        <v>56</v>
      </c>
      <c r="AS70" s="64" t="s">
        <v>61</v>
      </c>
      <c r="AT70" s="142" t="s">
        <v>62</v>
      </c>
      <c r="AU70" s="64" t="s">
        <v>63</v>
      </c>
      <c r="AV70" s="142" t="s">
        <v>64</v>
      </c>
      <c r="AW70" s="142" t="s">
        <v>65</v>
      </c>
      <c r="AX70" s="64" t="s">
        <v>66</v>
      </c>
      <c r="AY70" s="142" t="s">
        <v>67</v>
      </c>
      <c r="AZ70" s="64" t="s">
        <v>68</v>
      </c>
      <c r="BA70" s="142" t="s">
        <v>71</v>
      </c>
      <c r="BB70" s="64" t="s">
        <v>69</v>
      </c>
      <c r="BC70" s="142" t="s">
        <v>70</v>
      </c>
      <c r="BD70" s="64" t="s">
        <v>72</v>
      </c>
      <c r="BE70" s="142" t="s">
        <v>73</v>
      </c>
      <c r="BF70" s="64" t="s">
        <v>74</v>
      </c>
      <c r="BG70" s="142" t="s">
        <v>75</v>
      </c>
      <c r="BH70" s="64" t="s">
        <v>76</v>
      </c>
      <c r="BI70" s="142" t="s">
        <v>77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IG70" s="9"/>
      <c r="IH70" s="9"/>
      <c r="II70" s="9"/>
      <c r="IJ70" s="9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9"/>
      <c r="IH71" s="9"/>
      <c r="II71" s="9"/>
      <c r="IJ71" s="9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9"/>
      <c r="IH72" s="9"/>
      <c r="II72" s="9"/>
      <c r="IJ72" s="9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9"/>
      <c r="IH73" s="9"/>
      <c r="II73" s="9"/>
      <c r="IJ73" s="9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9"/>
      <c r="IH74" s="9"/>
      <c r="II74" s="9"/>
      <c r="IJ74" s="9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9"/>
      <c r="IH75" s="9"/>
      <c r="II75" s="9"/>
      <c r="IJ75" s="9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9"/>
      <c r="IH76" s="9"/>
      <c r="II76" s="9"/>
      <c r="IJ76" s="9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9"/>
      <c r="IH77" s="9"/>
      <c r="II77" s="9"/>
      <c r="IJ77" s="9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9"/>
      <c r="IH78" s="9"/>
      <c r="II78" s="9"/>
      <c r="IJ78" s="9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9"/>
      <c r="IH79" s="9"/>
      <c r="II79" s="9"/>
      <c r="IJ79" s="9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9"/>
      <c r="IH80" s="9"/>
      <c r="II80" s="9"/>
      <c r="IJ80" s="9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9"/>
      <c r="IH81" s="9"/>
      <c r="II81" s="9"/>
      <c r="IJ81" s="9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9"/>
      <c r="IH82" s="9"/>
      <c r="II82" s="9"/>
      <c r="IJ82" s="9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9"/>
      <c r="IH83" s="9"/>
      <c r="II83" s="9"/>
      <c r="IJ83" s="9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9"/>
      <c r="IH84" s="9"/>
      <c r="II84" s="9"/>
      <c r="IJ84" s="9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9"/>
      <c r="IH85" s="9"/>
      <c r="II85" s="9"/>
      <c r="IJ85" s="9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9"/>
      <c r="IH86" s="9"/>
      <c r="II86" s="9"/>
      <c r="IJ86" s="9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9"/>
      <c r="IH87" s="9"/>
      <c r="II87" s="9"/>
      <c r="IJ87" s="9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9"/>
      <c r="IH88" s="9"/>
      <c r="II88" s="9"/>
      <c r="IJ88" s="9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9"/>
      <c r="IH89" s="9"/>
      <c r="II89" s="9"/>
      <c r="IJ89" s="9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9"/>
      <c r="IH90" s="9"/>
      <c r="II90" s="9"/>
      <c r="IJ90" s="9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9"/>
      <c r="IH91" s="9"/>
      <c r="II91" s="9"/>
      <c r="IJ91" s="9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9"/>
      <c r="IH92" s="9"/>
      <c r="II92" s="9"/>
      <c r="IJ92" s="9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9"/>
      <c r="IH93" s="9"/>
      <c r="II93" s="9"/>
      <c r="IJ93" s="9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9"/>
      <c r="IH94" s="9"/>
      <c r="II94" s="9"/>
      <c r="IJ94" s="9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9"/>
      <c r="IH95" s="9"/>
      <c r="II95" s="9"/>
      <c r="IJ95" s="9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9"/>
      <c r="IH96" s="9"/>
      <c r="II96" s="9"/>
      <c r="IJ96" s="9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9"/>
      <c r="IH97" s="9"/>
      <c r="II97" s="9"/>
      <c r="IJ97" s="9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9"/>
      <c r="IH98" s="9"/>
      <c r="II98" s="9"/>
      <c r="IJ98" s="9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9"/>
      <c r="IH99" s="9"/>
      <c r="II99" s="9"/>
      <c r="IJ99" s="9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9"/>
      <c r="IH100" s="9"/>
      <c r="II100" s="9"/>
      <c r="IJ100" s="9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9"/>
      <c r="IH101" s="9"/>
      <c r="II101" s="9"/>
      <c r="IJ101" s="9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9"/>
      <c r="IH102" s="9"/>
      <c r="II102" s="9"/>
      <c r="IJ102" s="9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9"/>
      <c r="IH103" s="9"/>
      <c r="II103" s="9"/>
      <c r="IJ103" s="9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9"/>
      <c r="IH104" s="9"/>
      <c r="II104" s="9"/>
      <c r="IJ104" s="9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9"/>
      <c r="IH105" s="9"/>
      <c r="II105" s="9"/>
      <c r="IJ105" s="9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9"/>
      <c r="IH106" s="9"/>
      <c r="II106" s="9"/>
      <c r="IJ106" s="9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9"/>
      <c r="IH107" s="9"/>
      <c r="II107" s="9"/>
      <c r="IJ107" s="9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9"/>
      <c r="IH108" s="9"/>
      <c r="II108" s="9"/>
      <c r="IJ108" s="9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9"/>
      <c r="IH109" s="9"/>
      <c r="II109" s="9"/>
      <c r="IJ109" s="9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9"/>
      <c r="IH110" s="9"/>
      <c r="II110" s="9"/>
      <c r="IJ110" s="9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9"/>
      <c r="IH111" s="9"/>
      <c r="II111" s="9"/>
      <c r="IJ111" s="9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9"/>
      <c r="IH112" s="9"/>
      <c r="II112" s="9"/>
      <c r="IJ112" s="9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9"/>
      <c r="IH113" s="9"/>
      <c r="II113" s="9"/>
      <c r="IJ113" s="9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9"/>
      <c r="IH114" s="9"/>
      <c r="II114" s="9"/>
      <c r="IJ114" s="9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9"/>
      <c r="IH115" s="9"/>
      <c r="II115" s="9"/>
      <c r="IJ115" s="9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9"/>
      <c r="IH116" s="9"/>
      <c r="II116" s="9"/>
      <c r="IJ116" s="9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9"/>
      <c r="IH117" s="9"/>
      <c r="II117" s="9"/>
      <c r="IJ117" s="9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9"/>
      <c r="IH118" s="9"/>
      <c r="II118" s="9"/>
      <c r="IJ118" s="9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9"/>
      <c r="IH119" s="9"/>
      <c r="II119" s="9"/>
      <c r="IJ119" s="9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9"/>
      <c r="IH120" s="9"/>
      <c r="II120" s="9"/>
      <c r="IJ120" s="9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9"/>
      <c r="IH121" s="9"/>
      <c r="II121" s="9"/>
      <c r="IJ121" s="9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9"/>
      <c r="IH122" s="9"/>
      <c r="II122" s="9"/>
      <c r="IJ122" s="9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9"/>
      <c r="IH123" s="9"/>
      <c r="II123" s="9"/>
      <c r="IJ123" s="9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9"/>
      <c r="IH124" s="9"/>
      <c r="II124" s="9"/>
      <c r="IJ124" s="9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9"/>
      <c r="IH125" s="9"/>
      <c r="II125" s="9"/>
      <c r="IJ125" s="9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9"/>
      <c r="IH126" s="9"/>
      <c r="II126" s="9"/>
      <c r="IJ126" s="9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9"/>
      <c r="IH127" s="9"/>
      <c r="II127" s="9"/>
      <c r="IJ127" s="9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9"/>
      <c r="IH128" s="9"/>
      <c r="II128" s="9"/>
      <c r="IJ128" s="9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9"/>
      <c r="IH129" s="9"/>
      <c r="II129" s="9"/>
      <c r="IJ129" s="9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9"/>
      <c r="IH130" s="9"/>
      <c r="II130" s="9"/>
      <c r="IJ130" s="9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9"/>
      <c r="IH131" s="9"/>
      <c r="II131" s="9"/>
      <c r="IJ131" s="9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9"/>
      <c r="IH132" s="9"/>
      <c r="II132" s="9"/>
      <c r="IJ132" s="9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9"/>
      <c r="IH133" s="9"/>
      <c r="II133" s="9"/>
      <c r="IJ133" s="9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9"/>
      <c r="IH134" s="9"/>
      <c r="II134" s="9"/>
      <c r="IJ134" s="9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9"/>
      <c r="IH135" s="9"/>
      <c r="II135" s="9"/>
      <c r="IJ135" s="9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9"/>
      <c r="IH136" s="9"/>
      <c r="II136" s="9"/>
      <c r="IJ136" s="9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9"/>
      <c r="IH137" s="9"/>
      <c r="II137" s="9"/>
      <c r="IJ137" s="9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9"/>
      <c r="IH138" s="9"/>
      <c r="II138" s="9"/>
      <c r="IJ138" s="9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9"/>
      <c r="IH139" s="9"/>
      <c r="II139" s="9"/>
      <c r="IJ139" s="9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9"/>
      <c r="IH140" s="9"/>
      <c r="II140" s="9"/>
      <c r="IJ140" s="9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9"/>
      <c r="IH141" s="9"/>
      <c r="II141" s="9"/>
      <c r="IJ141" s="9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9"/>
      <c r="IH142" s="9"/>
      <c r="II142" s="9"/>
      <c r="IJ142" s="9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9"/>
      <c r="IH143" s="9"/>
      <c r="II143" s="9"/>
      <c r="IJ143" s="9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9"/>
      <c r="IH144" s="9"/>
      <c r="II144" s="9"/>
      <c r="IJ144" s="9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9"/>
      <c r="IH145" s="9"/>
      <c r="II145" s="9"/>
      <c r="IJ145" s="9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9"/>
      <c r="IH146" s="9"/>
      <c r="II146" s="9"/>
      <c r="IJ146" s="9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9"/>
      <c r="IH147" s="9"/>
      <c r="II147" s="9"/>
      <c r="IJ147" s="9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9"/>
      <c r="IH148" s="9"/>
      <c r="II148" s="9"/>
      <c r="IJ148" s="9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9"/>
      <c r="IH149" s="9"/>
      <c r="II149" s="9"/>
      <c r="IJ149" s="9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9"/>
      <c r="IH150" s="9"/>
      <c r="II150" s="9"/>
      <c r="IJ150" s="9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9"/>
      <c r="IH151" s="9"/>
      <c r="II151" s="9"/>
      <c r="IJ151" s="9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9"/>
      <c r="IH152" s="9"/>
      <c r="II152" s="9"/>
      <c r="IJ152" s="9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9"/>
      <c r="IH153" s="9"/>
      <c r="II153" s="9"/>
      <c r="IJ153" s="9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9"/>
      <c r="IH154" s="9"/>
      <c r="II154" s="9"/>
      <c r="IJ154" s="9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9"/>
      <c r="IH155" s="9"/>
      <c r="II155" s="9"/>
      <c r="IJ155" s="9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9"/>
      <c r="IH156" s="9"/>
      <c r="II156" s="9"/>
      <c r="IJ156" s="9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9"/>
      <c r="IH157" s="9"/>
      <c r="II157" s="9"/>
      <c r="IJ157" s="9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9"/>
      <c r="IH158" s="9"/>
      <c r="II158" s="9"/>
      <c r="IJ158" s="9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9"/>
      <c r="IH159" s="9"/>
      <c r="II159" s="9"/>
      <c r="IJ159" s="9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9"/>
      <c r="IH160" s="9"/>
      <c r="II160" s="9"/>
      <c r="IJ160" s="9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9"/>
      <c r="IH161" s="9"/>
      <c r="II161" s="9"/>
      <c r="IJ161" s="9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9"/>
      <c r="IH162" s="9"/>
      <c r="II162" s="9"/>
      <c r="IJ162" s="9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9"/>
      <c r="IH163" s="9"/>
      <c r="II163" s="9"/>
      <c r="IJ163" s="9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9"/>
      <c r="IH164" s="9"/>
      <c r="II164" s="9"/>
      <c r="IJ164" s="9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9"/>
      <c r="IH165" s="9"/>
      <c r="II165" s="9"/>
      <c r="IJ165" s="9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9"/>
      <c r="IH166" s="9"/>
      <c r="II166" s="9"/>
      <c r="IJ166" s="9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9"/>
      <c r="IH167" s="9"/>
      <c r="II167" s="9"/>
      <c r="IJ167" s="9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9"/>
      <c r="IH168" s="9"/>
      <c r="II168" s="9"/>
      <c r="IJ168" s="9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9"/>
      <c r="IH169" s="9"/>
      <c r="II169" s="9"/>
      <c r="IJ169" s="9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9"/>
      <c r="IH170" s="9"/>
      <c r="II170" s="9"/>
      <c r="IJ170" s="9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9"/>
      <c r="IH171" s="9"/>
      <c r="II171" s="9"/>
      <c r="IJ171" s="9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9"/>
      <c r="IH172" s="9"/>
      <c r="II172" s="9"/>
      <c r="IJ172" s="9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9"/>
      <c r="IH173" s="9"/>
      <c r="II173" s="9"/>
      <c r="IJ173" s="9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9"/>
      <c r="IH174" s="9"/>
      <c r="II174" s="9"/>
      <c r="IJ174" s="9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9"/>
      <c r="IH175" s="9"/>
      <c r="II175" s="9"/>
      <c r="IJ175" s="9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9"/>
      <c r="IH176" s="9"/>
      <c r="II176" s="9"/>
      <c r="IJ176" s="9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9"/>
      <c r="IH177" s="9"/>
      <c r="II177" s="9"/>
      <c r="IJ177" s="9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9"/>
      <c r="IH178" s="9"/>
      <c r="II178" s="9"/>
      <c r="IJ178" s="9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9"/>
      <c r="IH179" s="9"/>
      <c r="II179" s="9"/>
      <c r="IJ179" s="9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9"/>
      <c r="IH180" s="9"/>
      <c r="II180" s="9"/>
      <c r="IJ180" s="9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9"/>
      <c r="IH181" s="9"/>
      <c r="II181" s="9"/>
      <c r="IJ181" s="9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9"/>
      <c r="IH182" s="9"/>
      <c r="II182" s="9"/>
      <c r="IJ182" s="9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9"/>
      <c r="IH183" s="9"/>
      <c r="II183" s="9"/>
      <c r="IJ183" s="9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9"/>
      <c r="IH184" s="9"/>
      <c r="II184" s="9"/>
      <c r="IJ184" s="9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9"/>
      <c r="IH185" s="9"/>
      <c r="II185" s="9"/>
      <c r="IJ185" s="9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9"/>
      <c r="IH186" s="9"/>
      <c r="II186" s="9"/>
      <c r="IJ186" s="9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9"/>
      <c r="IH187" s="9"/>
      <c r="II187" s="9"/>
      <c r="IJ187" s="9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9"/>
      <c r="IH188" s="9"/>
      <c r="II188" s="9"/>
      <c r="IJ188" s="9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9"/>
      <c r="IH189" s="9"/>
      <c r="II189" s="9"/>
      <c r="IJ189" s="9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9"/>
      <c r="IH190" s="9"/>
      <c r="II190" s="9"/>
      <c r="IJ190" s="9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9"/>
      <c r="IH191" s="9"/>
      <c r="II191" s="9"/>
      <c r="IJ191" s="9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61"/>
      <c r="CZ192" s="161"/>
      <c r="DA192" s="161"/>
      <c r="DB192" s="161"/>
      <c r="DC192" s="161"/>
      <c r="DD192" s="161"/>
      <c r="DE192" s="161"/>
      <c r="DF192" s="161"/>
      <c r="DG192" s="161"/>
      <c r="DH192" s="161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9"/>
      <c r="IH192" s="9"/>
      <c r="II192" s="9"/>
      <c r="IJ192" s="9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1"/>
      <c r="DF193" s="161"/>
      <c r="DG193" s="161"/>
      <c r="DH193" s="161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9"/>
      <c r="IH193" s="9"/>
      <c r="II193" s="9"/>
      <c r="IJ193" s="9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9"/>
      <c r="IH194" s="9"/>
      <c r="II194" s="9"/>
      <c r="IJ194" s="9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  <c r="CP195" s="161"/>
      <c r="CQ195" s="161"/>
      <c r="CR195" s="161"/>
      <c r="CS195" s="161"/>
      <c r="CT195" s="161"/>
      <c r="CU195" s="161"/>
      <c r="CV195" s="161"/>
      <c r="CW195" s="161"/>
      <c r="CX195" s="161"/>
      <c r="CY195" s="161"/>
      <c r="CZ195" s="161"/>
      <c r="DA195" s="161"/>
      <c r="DB195" s="161"/>
      <c r="DC195" s="161"/>
      <c r="DD195" s="161"/>
      <c r="DE195" s="161"/>
      <c r="DF195" s="161"/>
      <c r="DG195" s="161"/>
      <c r="DH195" s="161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9"/>
      <c r="IH195" s="9"/>
      <c r="II195" s="9"/>
      <c r="IJ195" s="9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  <c r="CP196" s="161"/>
      <c r="CQ196" s="161"/>
      <c r="CR196" s="161"/>
      <c r="CS196" s="161"/>
      <c r="CT196" s="161"/>
      <c r="CU196" s="161"/>
      <c r="CV196" s="161"/>
      <c r="CW196" s="161"/>
      <c r="CX196" s="161"/>
      <c r="CY196" s="161"/>
      <c r="CZ196" s="161"/>
      <c r="DA196" s="161"/>
      <c r="DB196" s="161"/>
      <c r="DC196" s="161"/>
      <c r="DD196" s="161"/>
      <c r="DE196" s="161"/>
      <c r="DF196" s="161"/>
      <c r="DG196" s="161"/>
      <c r="DH196" s="161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9"/>
      <c r="IH196" s="9"/>
      <c r="II196" s="9"/>
      <c r="IJ196" s="9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9"/>
      <c r="IH197" s="9"/>
      <c r="II197" s="9"/>
      <c r="IJ197" s="9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9"/>
      <c r="IH198" s="9"/>
      <c r="II198" s="9"/>
      <c r="IJ198" s="9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9"/>
      <c r="IH199" s="9"/>
      <c r="II199" s="9"/>
      <c r="IJ199" s="9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9"/>
      <c r="IH200" s="9"/>
      <c r="II200" s="9"/>
      <c r="IJ200" s="9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9"/>
      <c r="IH201" s="9"/>
      <c r="II201" s="9"/>
      <c r="IJ201" s="9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  <c r="CP202" s="161"/>
      <c r="CQ202" s="161"/>
      <c r="CR202" s="161"/>
      <c r="CS202" s="161"/>
      <c r="CT202" s="161"/>
      <c r="CU202" s="161"/>
      <c r="CV202" s="161"/>
      <c r="CW202" s="161"/>
      <c r="CX202" s="161"/>
      <c r="CY202" s="161"/>
      <c r="CZ202" s="161"/>
      <c r="DA202" s="161"/>
      <c r="DB202" s="161"/>
      <c r="DC202" s="161"/>
      <c r="DD202" s="161"/>
      <c r="DE202" s="161"/>
      <c r="DF202" s="161"/>
      <c r="DG202" s="161"/>
      <c r="DH202" s="161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9"/>
      <c r="IH202" s="9"/>
      <c r="II202" s="9"/>
      <c r="IJ202" s="9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9"/>
      <c r="IH203" s="9"/>
      <c r="II203" s="9"/>
      <c r="IJ203" s="9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9"/>
      <c r="IH204" s="9"/>
      <c r="II204" s="9"/>
      <c r="IJ204" s="9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9"/>
      <c r="IH205" s="9"/>
      <c r="II205" s="9"/>
      <c r="IJ205" s="9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9"/>
      <c r="IH206" s="9"/>
      <c r="II206" s="9"/>
      <c r="IJ206" s="9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  <c r="CP207" s="161"/>
      <c r="CQ207" s="161"/>
      <c r="CR207" s="161"/>
      <c r="CS207" s="161"/>
      <c r="CT207" s="161"/>
      <c r="CU207" s="161"/>
      <c r="CV207" s="161"/>
      <c r="CW207" s="161"/>
      <c r="CX207" s="161"/>
      <c r="CY207" s="161"/>
      <c r="CZ207" s="161"/>
      <c r="DA207" s="161"/>
      <c r="DB207" s="161"/>
      <c r="DC207" s="161"/>
      <c r="DD207" s="161"/>
      <c r="DE207" s="161"/>
      <c r="DF207" s="161"/>
      <c r="DG207" s="161"/>
      <c r="DH207" s="161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9"/>
      <c r="IH207" s="9"/>
      <c r="II207" s="9"/>
      <c r="IJ207" s="9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  <c r="CP208" s="161"/>
      <c r="CQ208" s="161"/>
      <c r="CR208" s="161"/>
      <c r="CS208" s="161"/>
      <c r="CT208" s="161"/>
      <c r="CU208" s="161"/>
      <c r="CV208" s="161"/>
      <c r="CW208" s="161"/>
      <c r="CX208" s="161"/>
      <c r="CY208" s="161"/>
      <c r="CZ208" s="161"/>
      <c r="DA208" s="161"/>
      <c r="DB208" s="161"/>
      <c r="DC208" s="161"/>
      <c r="DD208" s="161"/>
      <c r="DE208" s="161"/>
      <c r="DF208" s="161"/>
      <c r="DG208" s="161"/>
      <c r="DH208" s="161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9"/>
      <c r="IH208" s="9"/>
      <c r="II208" s="9"/>
      <c r="IJ208" s="9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1"/>
      <c r="CU209" s="161"/>
      <c r="CV209" s="161"/>
      <c r="CW209" s="161"/>
      <c r="CX209" s="161"/>
      <c r="CY209" s="161"/>
      <c r="CZ209" s="161"/>
      <c r="DA209" s="161"/>
      <c r="DB209" s="161"/>
      <c r="DC209" s="161"/>
      <c r="DD209" s="161"/>
      <c r="DE209" s="161"/>
      <c r="DF209" s="161"/>
      <c r="DG209" s="161"/>
      <c r="DH209" s="161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9"/>
      <c r="IH209" s="9"/>
      <c r="II209" s="9"/>
      <c r="IJ209" s="9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61"/>
      <c r="CR210" s="161"/>
      <c r="CS210" s="161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61"/>
      <c r="DD210" s="161"/>
      <c r="DE210" s="161"/>
      <c r="DF210" s="161"/>
      <c r="DG210" s="161"/>
      <c r="DH210" s="161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9"/>
      <c r="IH210" s="9"/>
      <c r="II210" s="9"/>
      <c r="IJ210" s="9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  <c r="CN211" s="161"/>
      <c r="CO211" s="161"/>
      <c r="CP211" s="161"/>
      <c r="CQ211" s="161"/>
      <c r="CR211" s="161"/>
      <c r="CS211" s="161"/>
      <c r="CT211" s="161"/>
      <c r="CU211" s="161"/>
      <c r="CV211" s="161"/>
      <c r="CW211" s="161"/>
      <c r="CX211" s="161"/>
      <c r="CY211" s="161"/>
      <c r="CZ211" s="161"/>
      <c r="DA211" s="161"/>
      <c r="DB211" s="161"/>
      <c r="DC211" s="161"/>
      <c r="DD211" s="161"/>
      <c r="DE211" s="161"/>
      <c r="DF211" s="161"/>
      <c r="DG211" s="161"/>
      <c r="DH211" s="161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9"/>
      <c r="IH211" s="9"/>
      <c r="II211" s="9"/>
      <c r="IJ211" s="9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  <c r="CP212" s="161"/>
      <c r="CQ212" s="161"/>
      <c r="CR212" s="161"/>
      <c r="CS212" s="161"/>
      <c r="CT212" s="161"/>
      <c r="CU212" s="161"/>
      <c r="CV212" s="161"/>
      <c r="CW212" s="161"/>
      <c r="CX212" s="161"/>
      <c r="CY212" s="161"/>
      <c r="CZ212" s="161"/>
      <c r="DA212" s="161"/>
      <c r="DB212" s="161"/>
      <c r="DC212" s="161"/>
      <c r="DD212" s="161"/>
      <c r="DE212" s="161"/>
      <c r="DF212" s="161"/>
      <c r="DG212" s="161"/>
      <c r="DH212" s="161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9"/>
      <c r="IH212" s="9"/>
      <c r="II212" s="9"/>
      <c r="IJ212" s="9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9"/>
      <c r="IH213" s="9"/>
      <c r="II213" s="9"/>
      <c r="IJ213" s="9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  <c r="CP214" s="161"/>
      <c r="CQ214" s="161"/>
      <c r="CR214" s="161"/>
      <c r="CS214" s="161"/>
      <c r="CT214" s="161"/>
      <c r="CU214" s="161"/>
      <c r="CV214" s="161"/>
      <c r="CW214" s="161"/>
      <c r="CX214" s="161"/>
      <c r="CY214" s="161"/>
      <c r="CZ214" s="161"/>
      <c r="DA214" s="161"/>
      <c r="DB214" s="161"/>
      <c r="DC214" s="161"/>
      <c r="DD214" s="161"/>
      <c r="DE214" s="161"/>
      <c r="DF214" s="161"/>
      <c r="DG214" s="161"/>
      <c r="DH214" s="161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9"/>
      <c r="IH214" s="9"/>
      <c r="II214" s="9"/>
      <c r="IJ214" s="9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  <c r="CP215" s="161"/>
      <c r="CQ215" s="161"/>
      <c r="CR215" s="161"/>
      <c r="CS215" s="161"/>
      <c r="CT215" s="161"/>
      <c r="CU215" s="161"/>
      <c r="CV215" s="161"/>
      <c r="CW215" s="161"/>
      <c r="CX215" s="161"/>
      <c r="CY215" s="161"/>
      <c r="CZ215" s="161"/>
      <c r="DA215" s="161"/>
      <c r="DB215" s="161"/>
      <c r="DC215" s="161"/>
      <c r="DD215" s="161"/>
      <c r="DE215" s="161"/>
      <c r="DF215" s="161"/>
      <c r="DG215" s="161"/>
      <c r="DH215" s="161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9"/>
      <c r="IH215" s="9"/>
      <c r="II215" s="9"/>
      <c r="IJ215" s="9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9"/>
      <c r="IH216" s="9"/>
      <c r="II216" s="9"/>
      <c r="IJ216" s="9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9"/>
      <c r="IH217" s="9"/>
      <c r="II217" s="9"/>
      <c r="IJ217" s="9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9"/>
      <c r="IH218" s="9"/>
      <c r="II218" s="9"/>
      <c r="IJ218" s="9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  <c r="CP219" s="161"/>
      <c r="CQ219" s="161"/>
      <c r="CR219" s="161"/>
      <c r="CS219" s="161"/>
      <c r="CT219" s="161"/>
      <c r="CU219" s="161"/>
      <c r="CV219" s="161"/>
      <c r="CW219" s="161"/>
      <c r="CX219" s="161"/>
      <c r="CY219" s="161"/>
      <c r="CZ219" s="161"/>
      <c r="DA219" s="161"/>
      <c r="DB219" s="161"/>
      <c r="DC219" s="161"/>
      <c r="DD219" s="161"/>
      <c r="DE219" s="161"/>
      <c r="DF219" s="161"/>
      <c r="DG219" s="161"/>
      <c r="DH219" s="161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9"/>
      <c r="IH219" s="9"/>
      <c r="II219" s="9"/>
      <c r="IJ219" s="9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9"/>
      <c r="IH220" s="9"/>
      <c r="II220" s="9"/>
      <c r="IJ220" s="9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61"/>
      <c r="DD221" s="161"/>
      <c r="DE221" s="161"/>
      <c r="DF221" s="161"/>
      <c r="DG221" s="161"/>
      <c r="DH221" s="161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9"/>
      <c r="IH221" s="9"/>
      <c r="II221" s="9"/>
      <c r="IJ221" s="9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9"/>
      <c r="IH222" s="9"/>
      <c r="II222" s="9"/>
      <c r="IJ222" s="9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9"/>
      <c r="IH223" s="9"/>
      <c r="II223" s="9"/>
      <c r="IJ223" s="9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9"/>
      <c r="IH224" s="9"/>
      <c r="II224" s="9"/>
      <c r="IJ224" s="9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9"/>
      <c r="IH225" s="9"/>
      <c r="II225" s="9"/>
      <c r="IJ225" s="9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9"/>
      <c r="IH226" s="9"/>
      <c r="II226" s="9"/>
      <c r="IJ226" s="9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  <c r="CP227" s="161"/>
      <c r="CQ227" s="161"/>
      <c r="CR227" s="161"/>
      <c r="CS227" s="161"/>
      <c r="CT227" s="161"/>
      <c r="CU227" s="161"/>
      <c r="CV227" s="161"/>
      <c r="CW227" s="161"/>
      <c r="CX227" s="161"/>
      <c r="CY227" s="161"/>
      <c r="CZ227" s="161"/>
      <c r="DA227" s="161"/>
      <c r="DB227" s="161"/>
      <c r="DC227" s="161"/>
      <c r="DD227" s="161"/>
      <c r="DE227" s="161"/>
      <c r="DF227" s="161"/>
      <c r="DG227" s="161"/>
      <c r="DH227" s="161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9"/>
      <c r="IH227" s="9"/>
      <c r="II227" s="9"/>
      <c r="IJ227" s="9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1"/>
      <c r="CO228" s="161"/>
      <c r="CP228" s="161"/>
      <c r="CQ228" s="161"/>
      <c r="CR228" s="161"/>
      <c r="CS228" s="161"/>
      <c r="CT228" s="161"/>
      <c r="CU228" s="161"/>
      <c r="CV228" s="161"/>
      <c r="CW228" s="161"/>
      <c r="CX228" s="161"/>
      <c r="CY228" s="161"/>
      <c r="CZ228" s="161"/>
      <c r="DA228" s="161"/>
      <c r="DB228" s="161"/>
      <c r="DC228" s="161"/>
      <c r="DD228" s="161"/>
      <c r="DE228" s="161"/>
      <c r="DF228" s="161"/>
      <c r="DG228" s="161"/>
      <c r="DH228" s="161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9"/>
      <c r="IH228" s="9"/>
      <c r="II228" s="9"/>
      <c r="IJ228" s="9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  <c r="CN229" s="161"/>
      <c r="CO229" s="161"/>
      <c r="CP229" s="161"/>
      <c r="CQ229" s="161"/>
      <c r="CR229" s="161"/>
      <c r="CS229" s="161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61"/>
      <c r="DD229" s="161"/>
      <c r="DE229" s="161"/>
      <c r="DF229" s="161"/>
      <c r="DG229" s="161"/>
      <c r="DH229" s="161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9"/>
      <c r="IH229" s="9"/>
      <c r="II229" s="9"/>
      <c r="IJ229" s="9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61"/>
      <c r="CB230" s="161"/>
      <c r="CC230" s="161"/>
      <c r="CD230" s="161"/>
      <c r="CE230" s="161"/>
      <c r="CF230" s="161"/>
      <c r="CG230" s="161"/>
      <c r="CH230" s="161"/>
      <c r="CI230" s="161"/>
      <c r="CJ230" s="161"/>
      <c r="CK230" s="161"/>
      <c r="CL230" s="161"/>
      <c r="CM230" s="161"/>
      <c r="CN230" s="161"/>
      <c r="CO230" s="161"/>
      <c r="CP230" s="161"/>
      <c r="CQ230" s="161"/>
      <c r="CR230" s="161"/>
      <c r="CS230" s="161"/>
      <c r="CT230" s="161"/>
      <c r="CU230" s="161"/>
      <c r="CV230" s="161"/>
      <c r="CW230" s="161"/>
      <c r="CX230" s="161"/>
      <c r="CY230" s="161"/>
      <c r="CZ230" s="161"/>
      <c r="DA230" s="161"/>
      <c r="DB230" s="161"/>
      <c r="DC230" s="161"/>
      <c r="DD230" s="161"/>
      <c r="DE230" s="161"/>
      <c r="DF230" s="161"/>
      <c r="DG230" s="161"/>
      <c r="DH230" s="161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9"/>
      <c r="IH230" s="9"/>
      <c r="II230" s="9"/>
      <c r="IJ230" s="9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9"/>
      <c r="IH231" s="9"/>
      <c r="II231" s="9"/>
      <c r="IJ231" s="9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61"/>
      <c r="CB232" s="161"/>
      <c r="CC232" s="161"/>
      <c r="CD232" s="161"/>
      <c r="CE232" s="161"/>
      <c r="CF232" s="161"/>
      <c r="CG232" s="161"/>
      <c r="CH232" s="161"/>
      <c r="CI232" s="161"/>
      <c r="CJ232" s="161"/>
      <c r="CK232" s="161"/>
      <c r="CL232" s="161"/>
      <c r="CM232" s="161"/>
      <c r="CN232" s="161"/>
      <c r="CO232" s="161"/>
      <c r="CP232" s="161"/>
      <c r="CQ232" s="161"/>
      <c r="CR232" s="161"/>
      <c r="CS232" s="161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9"/>
      <c r="IH232" s="9"/>
      <c r="II232" s="9"/>
      <c r="IJ232" s="9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9"/>
      <c r="IH233" s="9"/>
      <c r="II233" s="9"/>
      <c r="IJ233" s="9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61"/>
      <c r="CB234" s="161"/>
      <c r="CC234" s="161"/>
      <c r="CD234" s="161"/>
      <c r="CE234" s="161"/>
      <c r="CF234" s="161"/>
      <c r="CG234" s="161"/>
      <c r="CH234" s="161"/>
      <c r="CI234" s="161"/>
      <c r="CJ234" s="161"/>
      <c r="CK234" s="161"/>
      <c r="CL234" s="161"/>
      <c r="CM234" s="161"/>
      <c r="CN234" s="161"/>
      <c r="CO234" s="161"/>
      <c r="CP234" s="161"/>
      <c r="CQ234" s="161"/>
      <c r="CR234" s="161"/>
      <c r="CS234" s="161"/>
      <c r="CT234" s="161"/>
      <c r="CU234" s="161"/>
      <c r="CV234" s="161"/>
      <c r="CW234" s="161"/>
      <c r="CX234" s="161"/>
      <c r="CY234" s="161"/>
      <c r="CZ234" s="161"/>
      <c r="DA234" s="161"/>
      <c r="DB234" s="161"/>
      <c r="DC234" s="161"/>
      <c r="DD234" s="161"/>
      <c r="DE234" s="161"/>
      <c r="DF234" s="161"/>
      <c r="DG234" s="161"/>
      <c r="DH234" s="161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9"/>
      <c r="IH234" s="9"/>
      <c r="II234" s="9"/>
      <c r="IJ234" s="9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  <c r="CN235" s="161"/>
      <c r="CO235" s="161"/>
      <c r="CP235" s="161"/>
      <c r="CQ235" s="161"/>
      <c r="CR235" s="161"/>
      <c r="CS235" s="161"/>
      <c r="CT235" s="161"/>
      <c r="CU235" s="161"/>
      <c r="CV235" s="161"/>
      <c r="CW235" s="161"/>
      <c r="CX235" s="161"/>
      <c r="CY235" s="161"/>
      <c r="CZ235" s="161"/>
      <c r="DA235" s="161"/>
      <c r="DB235" s="161"/>
      <c r="DC235" s="161"/>
      <c r="DD235" s="161"/>
      <c r="DE235" s="161"/>
      <c r="DF235" s="161"/>
      <c r="DG235" s="161"/>
      <c r="DH235" s="161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9"/>
      <c r="IH235" s="9"/>
      <c r="II235" s="9"/>
      <c r="IJ235" s="9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  <c r="CN236" s="161"/>
      <c r="CO236" s="161"/>
      <c r="CP236" s="161"/>
      <c r="CQ236" s="161"/>
      <c r="CR236" s="161"/>
      <c r="CS236" s="161"/>
      <c r="CT236" s="161"/>
      <c r="CU236" s="161"/>
      <c r="CV236" s="161"/>
      <c r="CW236" s="161"/>
      <c r="CX236" s="161"/>
      <c r="CY236" s="161"/>
      <c r="CZ236" s="161"/>
      <c r="DA236" s="161"/>
      <c r="DB236" s="161"/>
      <c r="DC236" s="161"/>
      <c r="DD236" s="161"/>
      <c r="DE236" s="161"/>
      <c r="DF236" s="161"/>
      <c r="DG236" s="161"/>
      <c r="DH236" s="161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9"/>
      <c r="IH236" s="9"/>
      <c r="II236" s="9"/>
      <c r="IJ236" s="9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1"/>
      <c r="CY237" s="161"/>
      <c r="CZ237" s="161"/>
      <c r="DA237" s="161"/>
      <c r="DB237" s="161"/>
      <c r="DC237" s="161"/>
      <c r="DD237" s="161"/>
      <c r="DE237" s="161"/>
      <c r="DF237" s="161"/>
      <c r="DG237" s="161"/>
      <c r="DH237" s="161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9"/>
      <c r="IH237" s="9"/>
      <c r="II237" s="9"/>
      <c r="IJ237" s="9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9"/>
      <c r="IH238" s="9"/>
      <c r="II238" s="9"/>
      <c r="IJ238" s="9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  <c r="CN239" s="161"/>
      <c r="CO239" s="161"/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9"/>
      <c r="IH239" s="9"/>
      <c r="II239" s="9"/>
      <c r="IJ239" s="9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61"/>
      <c r="CB240" s="161"/>
      <c r="CC240" s="161"/>
      <c r="CD240" s="161"/>
      <c r="CE240" s="161"/>
      <c r="CF240" s="161"/>
      <c r="CG240" s="161"/>
      <c r="CH240" s="161"/>
      <c r="CI240" s="161"/>
      <c r="CJ240" s="161"/>
      <c r="CK240" s="161"/>
      <c r="CL240" s="161"/>
      <c r="CM240" s="161"/>
      <c r="CN240" s="161"/>
      <c r="CO240" s="161"/>
      <c r="CP240" s="161"/>
      <c r="CQ240" s="161"/>
      <c r="CR240" s="161"/>
      <c r="CS240" s="161"/>
      <c r="CT240" s="161"/>
      <c r="CU240" s="161"/>
      <c r="CV240" s="161"/>
      <c r="CW240" s="161"/>
      <c r="CX240" s="161"/>
      <c r="CY240" s="161"/>
      <c r="CZ240" s="161"/>
      <c r="DA240" s="161"/>
      <c r="DB240" s="161"/>
      <c r="DC240" s="161"/>
      <c r="DD240" s="161"/>
      <c r="DE240" s="161"/>
      <c r="DF240" s="161"/>
      <c r="DG240" s="161"/>
      <c r="DH240" s="161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9"/>
      <c r="IH240" s="9"/>
      <c r="II240" s="9"/>
      <c r="IJ240" s="9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1"/>
      <c r="CO241" s="161"/>
      <c r="CP241" s="161"/>
      <c r="CQ241" s="161"/>
      <c r="CR241" s="161"/>
      <c r="CS241" s="161"/>
      <c r="CT241" s="161"/>
      <c r="CU241" s="161"/>
      <c r="CV241" s="161"/>
      <c r="CW241" s="161"/>
      <c r="CX241" s="161"/>
      <c r="CY241" s="161"/>
      <c r="CZ241" s="161"/>
      <c r="DA241" s="161"/>
      <c r="DB241" s="161"/>
      <c r="DC241" s="161"/>
      <c r="DD241" s="161"/>
      <c r="DE241" s="161"/>
      <c r="DF241" s="161"/>
      <c r="DG241" s="161"/>
      <c r="DH241" s="161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9"/>
      <c r="IH241" s="9"/>
      <c r="II241" s="9"/>
      <c r="IJ241" s="9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1"/>
      <c r="CO242" s="161"/>
      <c r="CP242" s="161"/>
      <c r="CQ242" s="161"/>
      <c r="CR242" s="161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9"/>
      <c r="IH242" s="9"/>
      <c r="II242" s="9"/>
      <c r="IJ242" s="9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  <c r="CN243" s="161"/>
      <c r="CO243" s="161"/>
      <c r="CP243" s="161"/>
      <c r="CQ243" s="161"/>
      <c r="CR243" s="161"/>
      <c r="CS243" s="161"/>
      <c r="CT243" s="161"/>
      <c r="CU243" s="161"/>
      <c r="CV243" s="161"/>
      <c r="CW243" s="161"/>
      <c r="CX243" s="161"/>
      <c r="CY243" s="161"/>
      <c r="CZ243" s="161"/>
      <c r="DA243" s="161"/>
      <c r="DB243" s="161"/>
      <c r="DC243" s="161"/>
      <c r="DD243" s="161"/>
      <c r="DE243" s="161"/>
      <c r="DF243" s="161"/>
      <c r="DG243" s="161"/>
      <c r="DH243" s="161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9"/>
      <c r="IH243" s="9"/>
      <c r="II243" s="9"/>
      <c r="IJ243" s="9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  <c r="CN244" s="161"/>
      <c r="CO244" s="161"/>
      <c r="CP244" s="161"/>
      <c r="CQ244" s="161"/>
      <c r="CR244" s="161"/>
      <c r="CS244" s="161"/>
      <c r="CT244" s="161"/>
      <c r="CU244" s="161"/>
      <c r="CV244" s="161"/>
      <c r="CW244" s="161"/>
      <c r="CX244" s="161"/>
      <c r="CY244" s="161"/>
      <c r="CZ244" s="161"/>
      <c r="DA244" s="161"/>
      <c r="DB244" s="161"/>
      <c r="DC244" s="161"/>
      <c r="DD244" s="161"/>
      <c r="DE244" s="161"/>
      <c r="DF244" s="161"/>
      <c r="DG244" s="161"/>
      <c r="DH244" s="161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9"/>
      <c r="IH244" s="9"/>
      <c r="II244" s="9"/>
      <c r="IJ244" s="9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  <c r="CN245" s="161"/>
      <c r="CO245" s="161"/>
      <c r="CP245" s="161"/>
      <c r="CQ245" s="161"/>
      <c r="CR245" s="161"/>
      <c r="CS245" s="161"/>
      <c r="CT245" s="161"/>
      <c r="CU245" s="161"/>
      <c r="CV245" s="161"/>
      <c r="CW245" s="161"/>
      <c r="CX245" s="161"/>
      <c r="CY245" s="161"/>
      <c r="CZ245" s="161"/>
      <c r="DA245" s="161"/>
      <c r="DB245" s="161"/>
      <c r="DC245" s="161"/>
      <c r="DD245" s="161"/>
      <c r="DE245" s="161"/>
      <c r="DF245" s="161"/>
      <c r="DG245" s="161"/>
      <c r="DH245" s="161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9"/>
      <c r="IH245" s="9"/>
      <c r="II245" s="9"/>
      <c r="IJ245" s="9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1"/>
      <c r="CM246" s="161"/>
      <c r="CN246" s="161"/>
      <c r="CO246" s="161"/>
      <c r="CP246" s="161"/>
      <c r="CQ246" s="161"/>
      <c r="CR246" s="161"/>
      <c r="CS246" s="161"/>
      <c r="CT246" s="161"/>
      <c r="CU246" s="161"/>
      <c r="CV246" s="161"/>
      <c r="CW246" s="161"/>
      <c r="CX246" s="161"/>
      <c r="CY246" s="161"/>
      <c r="CZ246" s="161"/>
      <c r="DA246" s="161"/>
      <c r="DB246" s="161"/>
      <c r="DC246" s="161"/>
      <c r="DD246" s="161"/>
      <c r="DE246" s="161"/>
      <c r="DF246" s="161"/>
      <c r="DG246" s="161"/>
      <c r="DH246" s="161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9"/>
      <c r="IH246" s="9"/>
      <c r="II246" s="9"/>
      <c r="IJ246" s="9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61"/>
      <c r="CB247" s="161"/>
      <c r="CC247" s="161"/>
      <c r="CD247" s="161"/>
      <c r="CE247" s="161"/>
      <c r="CF247" s="161"/>
      <c r="CG247" s="161"/>
      <c r="CH247" s="161"/>
      <c r="CI247" s="161"/>
      <c r="CJ247" s="161"/>
      <c r="CK247" s="161"/>
      <c r="CL247" s="161"/>
      <c r="CM247" s="161"/>
      <c r="CN247" s="161"/>
      <c r="CO247" s="161"/>
      <c r="CP247" s="161"/>
      <c r="CQ247" s="161"/>
      <c r="CR247" s="161"/>
      <c r="CS247" s="161"/>
      <c r="CT247" s="161"/>
      <c r="CU247" s="161"/>
      <c r="CV247" s="161"/>
      <c r="CW247" s="161"/>
      <c r="CX247" s="161"/>
      <c r="CY247" s="161"/>
      <c r="CZ247" s="161"/>
      <c r="DA247" s="161"/>
      <c r="DB247" s="161"/>
      <c r="DC247" s="161"/>
      <c r="DD247" s="161"/>
      <c r="DE247" s="161"/>
      <c r="DF247" s="161"/>
      <c r="DG247" s="161"/>
      <c r="DH247" s="161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9"/>
      <c r="IH247" s="9"/>
      <c r="II247" s="9"/>
      <c r="IJ247" s="9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  <c r="CN248" s="161"/>
      <c r="CO248" s="161"/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161"/>
      <c r="DG248" s="161"/>
      <c r="DH248" s="161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9"/>
      <c r="IH248" s="9"/>
      <c r="II248" s="9"/>
      <c r="IJ248" s="9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  <c r="CN249" s="161"/>
      <c r="CO249" s="161"/>
      <c r="CP249" s="161"/>
      <c r="CQ249" s="161"/>
      <c r="CR249" s="161"/>
      <c r="CS249" s="161"/>
      <c r="CT249" s="161"/>
      <c r="CU249" s="161"/>
      <c r="CV249" s="161"/>
      <c r="CW249" s="161"/>
      <c r="CX249" s="161"/>
      <c r="CY249" s="161"/>
      <c r="CZ249" s="161"/>
      <c r="DA249" s="161"/>
      <c r="DB249" s="161"/>
      <c r="DC249" s="161"/>
      <c r="DD249" s="161"/>
      <c r="DE249" s="161"/>
      <c r="DF249" s="161"/>
      <c r="DG249" s="161"/>
      <c r="DH249" s="161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9"/>
      <c r="IH249" s="9"/>
      <c r="II249" s="9"/>
      <c r="IJ249" s="9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61"/>
      <c r="CB250" s="161"/>
      <c r="CC250" s="161"/>
      <c r="CD250" s="161"/>
      <c r="CE250" s="161"/>
      <c r="CF250" s="161"/>
      <c r="CG250" s="161"/>
      <c r="CH250" s="161"/>
      <c r="CI250" s="161"/>
      <c r="CJ250" s="161"/>
      <c r="CK250" s="161"/>
      <c r="CL250" s="161"/>
      <c r="CM250" s="161"/>
      <c r="CN250" s="161"/>
      <c r="CO250" s="161"/>
      <c r="CP250" s="161"/>
      <c r="CQ250" s="161"/>
      <c r="CR250" s="161"/>
      <c r="CS250" s="161"/>
      <c r="CT250" s="161"/>
      <c r="CU250" s="161"/>
      <c r="CV250" s="161"/>
      <c r="CW250" s="161"/>
      <c r="CX250" s="161"/>
      <c r="CY250" s="161"/>
      <c r="CZ250" s="161"/>
      <c r="DA250" s="161"/>
      <c r="DB250" s="161"/>
      <c r="DC250" s="161"/>
      <c r="DD250" s="161"/>
      <c r="DE250" s="161"/>
      <c r="DF250" s="161"/>
      <c r="DG250" s="161"/>
      <c r="DH250" s="161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9"/>
      <c r="IH250" s="9"/>
      <c r="II250" s="9"/>
      <c r="IJ250" s="9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61"/>
      <c r="CB251" s="161"/>
      <c r="CC251" s="161"/>
      <c r="CD251" s="161"/>
      <c r="CE251" s="161"/>
      <c r="CF251" s="161"/>
      <c r="CG251" s="161"/>
      <c r="CH251" s="161"/>
      <c r="CI251" s="161"/>
      <c r="CJ251" s="161"/>
      <c r="CK251" s="161"/>
      <c r="CL251" s="161"/>
      <c r="CM251" s="161"/>
      <c r="CN251" s="161"/>
      <c r="CO251" s="161"/>
      <c r="CP251" s="161"/>
      <c r="CQ251" s="161"/>
      <c r="CR251" s="161"/>
      <c r="CS251" s="161"/>
      <c r="CT251" s="161"/>
      <c r="CU251" s="161"/>
      <c r="CV251" s="161"/>
      <c r="CW251" s="161"/>
      <c r="CX251" s="161"/>
      <c r="CY251" s="161"/>
      <c r="CZ251" s="161"/>
      <c r="DA251" s="161"/>
      <c r="DB251" s="161"/>
      <c r="DC251" s="161"/>
      <c r="DD251" s="161"/>
      <c r="DE251" s="161"/>
      <c r="DF251" s="161"/>
      <c r="DG251" s="161"/>
      <c r="DH251" s="161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9"/>
      <c r="IH251" s="9"/>
      <c r="II251" s="9"/>
      <c r="IJ251" s="9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9"/>
      <c r="IH252" s="9"/>
      <c r="II252" s="9"/>
      <c r="IJ252" s="9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  <c r="CN253" s="161"/>
      <c r="CO253" s="161"/>
      <c r="CP253" s="161"/>
      <c r="CQ253" s="161"/>
      <c r="CR253" s="161"/>
      <c r="CS253" s="161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61"/>
      <c r="DD253" s="161"/>
      <c r="DE253" s="161"/>
      <c r="DF253" s="161"/>
      <c r="DG253" s="161"/>
      <c r="DH253" s="161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9"/>
      <c r="IH253" s="9"/>
      <c r="II253" s="9"/>
      <c r="IJ253" s="9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  <c r="CN254" s="161"/>
      <c r="CO254" s="161"/>
      <c r="CP254" s="161"/>
      <c r="CQ254" s="161"/>
      <c r="CR254" s="161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9"/>
      <c r="IH254" s="9"/>
      <c r="II254" s="9"/>
      <c r="IJ254" s="9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61"/>
      <c r="CB255" s="161"/>
      <c r="CC255" s="161"/>
      <c r="CD255" s="161"/>
      <c r="CE255" s="161"/>
      <c r="CF255" s="161"/>
      <c r="CG255" s="161"/>
      <c r="CH255" s="161"/>
      <c r="CI255" s="161"/>
      <c r="CJ255" s="161"/>
      <c r="CK255" s="161"/>
      <c r="CL255" s="161"/>
      <c r="CM255" s="161"/>
      <c r="CN255" s="161"/>
      <c r="CO255" s="161"/>
      <c r="CP255" s="161"/>
      <c r="CQ255" s="161"/>
      <c r="CR255" s="161"/>
      <c r="CS255" s="161"/>
      <c r="CT255" s="161"/>
      <c r="CU255" s="161"/>
      <c r="CV255" s="161"/>
      <c r="CW255" s="161"/>
      <c r="CX255" s="161"/>
      <c r="CY255" s="161"/>
      <c r="CZ255" s="161"/>
      <c r="DA255" s="161"/>
      <c r="DB255" s="161"/>
      <c r="DC255" s="161"/>
      <c r="DD255" s="161"/>
      <c r="DE255" s="161"/>
      <c r="DF255" s="161"/>
      <c r="DG255" s="161"/>
      <c r="DH255" s="161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9"/>
      <c r="IH255" s="9"/>
      <c r="II255" s="9"/>
      <c r="IJ255" s="9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61"/>
      <c r="CB256" s="161"/>
      <c r="CC256" s="161"/>
      <c r="CD256" s="161"/>
      <c r="CE256" s="161"/>
      <c r="CF256" s="161"/>
      <c r="CG256" s="161"/>
      <c r="CH256" s="161"/>
      <c r="CI256" s="161"/>
      <c r="CJ256" s="161"/>
      <c r="CK256" s="161"/>
      <c r="CL256" s="161"/>
      <c r="CM256" s="161"/>
      <c r="CN256" s="161"/>
      <c r="CO256" s="161"/>
      <c r="CP256" s="161"/>
      <c r="CQ256" s="161"/>
      <c r="CR256" s="161"/>
      <c r="CS256" s="161"/>
      <c r="CT256" s="161"/>
      <c r="CU256" s="161"/>
      <c r="CV256" s="161"/>
      <c r="CW256" s="161"/>
      <c r="CX256" s="161"/>
      <c r="CY256" s="161"/>
      <c r="CZ256" s="161"/>
      <c r="DA256" s="161"/>
      <c r="DB256" s="161"/>
      <c r="DC256" s="161"/>
      <c r="DD256" s="161"/>
      <c r="DE256" s="161"/>
      <c r="DF256" s="161"/>
      <c r="DG256" s="161"/>
      <c r="DH256" s="161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9"/>
      <c r="IH256" s="9"/>
      <c r="II256" s="9"/>
      <c r="IJ256" s="9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61"/>
      <c r="CB257" s="161"/>
      <c r="CC257" s="161"/>
      <c r="CD257" s="161"/>
      <c r="CE257" s="161"/>
      <c r="CF257" s="161"/>
      <c r="CG257" s="161"/>
      <c r="CH257" s="161"/>
      <c r="CI257" s="161"/>
      <c r="CJ257" s="161"/>
      <c r="CK257" s="161"/>
      <c r="CL257" s="161"/>
      <c r="CM257" s="161"/>
      <c r="CN257" s="161"/>
      <c r="CO257" s="161"/>
      <c r="CP257" s="161"/>
      <c r="CQ257" s="161"/>
      <c r="CR257" s="161"/>
      <c r="CS257" s="161"/>
      <c r="CT257" s="161"/>
      <c r="CU257" s="161"/>
      <c r="CV257" s="161"/>
      <c r="CW257" s="161"/>
      <c r="CX257" s="161"/>
      <c r="CY257" s="161"/>
      <c r="CZ257" s="161"/>
      <c r="DA257" s="161"/>
      <c r="DB257" s="161"/>
      <c r="DC257" s="161"/>
      <c r="DD257" s="161"/>
      <c r="DE257" s="161"/>
      <c r="DF257" s="161"/>
      <c r="DG257" s="161"/>
      <c r="DH257" s="161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9"/>
      <c r="IH257" s="9"/>
      <c r="II257" s="9"/>
      <c r="IJ257" s="9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61"/>
      <c r="CB258" s="161"/>
      <c r="CC258" s="161"/>
      <c r="CD258" s="161"/>
      <c r="CE258" s="161"/>
      <c r="CF258" s="161"/>
      <c r="CG258" s="161"/>
      <c r="CH258" s="161"/>
      <c r="CI258" s="161"/>
      <c r="CJ258" s="161"/>
      <c r="CK258" s="161"/>
      <c r="CL258" s="161"/>
      <c r="CM258" s="161"/>
      <c r="CN258" s="161"/>
      <c r="CO258" s="161"/>
      <c r="CP258" s="161"/>
      <c r="CQ258" s="161"/>
      <c r="CR258" s="161"/>
      <c r="CS258" s="161"/>
      <c r="CT258" s="161"/>
      <c r="CU258" s="161"/>
      <c r="CV258" s="161"/>
      <c r="CW258" s="161"/>
      <c r="CX258" s="161"/>
      <c r="CY258" s="161"/>
      <c r="CZ258" s="161"/>
      <c r="DA258" s="161"/>
      <c r="DB258" s="161"/>
      <c r="DC258" s="161"/>
      <c r="DD258" s="161"/>
      <c r="DE258" s="161"/>
      <c r="DF258" s="161"/>
      <c r="DG258" s="161"/>
      <c r="DH258" s="161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9"/>
      <c r="IH258" s="9"/>
      <c r="II258" s="9"/>
      <c r="IJ258" s="9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61"/>
      <c r="CB259" s="161"/>
      <c r="CC259" s="161"/>
      <c r="CD259" s="161"/>
      <c r="CE259" s="161"/>
      <c r="CF259" s="161"/>
      <c r="CG259" s="161"/>
      <c r="CH259" s="161"/>
      <c r="CI259" s="161"/>
      <c r="CJ259" s="161"/>
      <c r="CK259" s="161"/>
      <c r="CL259" s="161"/>
      <c r="CM259" s="161"/>
      <c r="CN259" s="161"/>
      <c r="CO259" s="161"/>
      <c r="CP259" s="161"/>
      <c r="CQ259" s="161"/>
      <c r="CR259" s="161"/>
      <c r="CS259" s="161"/>
      <c r="CT259" s="161"/>
      <c r="CU259" s="161"/>
      <c r="CV259" s="161"/>
      <c r="CW259" s="161"/>
      <c r="CX259" s="161"/>
      <c r="CY259" s="161"/>
      <c r="CZ259" s="161"/>
      <c r="DA259" s="161"/>
      <c r="DB259" s="161"/>
      <c r="DC259" s="161"/>
      <c r="DD259" s="161"/>
      <c r="DE259" s="161"/>
      <c r="DF259" s="161"/>
      <c r="DG259" s="161"/>
      <c r="DH259" s="161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9"/>
      <c r="IH259" s="9"/>
      <c r="II259" s="9"/>
      <c r="IJ259" s="9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9"/>
      <c r="IH260" s="9"/>
      <c r="II260" s="9"/>
      <c r="IJ260" s="9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  <c r="CN261" s="161"/>
      <c r="CO261" s="161"/>
      <c r="CP261" s="161"/>
      <c r="CQ261" s="161"/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/>
      <c r="DE261" s="161"/>
      <c r="DF261" s="161"/>
      <c r="DG261" s="161"/>
      <c r="DH261" s="161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9"/>
      <c r="IH261" s="9"/>
      <c r="II261" s="9"/>
      <c r="IJ261" s="9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9"/>
      <c r="IH262" s="9"/>
      <c r="II262" s="9"/>
      <c r="IJ262" s="9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9"/>
      <c r="IH263" s="9"/>
      <c r="II263" s="9"/>
      <c r="IJ263" s="9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  <c r="CN264" s="161"/>
      <c r="CO264" s="161"/>
      <c r="CP264" s="161"/>
      <c r="CQ264" s="161"/>
      <c r="CR264" s="161"/>
      <c r="CS264" s="161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61"/>
      <c r="DD264" s="161"/>
      <c r="DE264" s="161"/>
      <c r="DF264" s="161"/>
      <c r="DG264" s="161"/>
      <c r="DH264" s="161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9"/>
      <c r="IH264" s="9"/>
      <c r="II264" s="9"/>
      <c r="IJ264" s="9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61"/>
      <c r="CN265" s="161"/>
      <c r="CO265" s="161"/>
      <c r="CP265" s="161"/>
      <c r="CQ265" s="161"/>
      <c r="CR265" s="161"/>
      <c r="CS265" s="161"/>
      <c r="CT265" s="161"/>
      <c r="CU265" s="161"/>
      <c r="CV265" s="161"/>
      <c r="CW265" s="161"/>
      <c r="CX265" s="161"/>
      <c r="CY265" s="161"/>
      <c r="CZ265" s="161"/>
      <c r="DA265" s="161"/>
      <c r="DB265" s="161"/>
      <c r="DC265" s="161"/>
      <c r="DD265" s="161"/>
      <c r="DE265" s="161"/>
      <c r="DF265" s="161"/>
      <c r="DG265" s="161"/>
      <c r="DH265" s="161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9"/>
      <c r="IH265" s="9"/>
      <c r="II265" s="9"/>
      <c r="IJ265" s="9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9"/>
      <c r="IH266" s="9"/>
      <c r="II266" s="9"/>
      <c r="IJ266" s="9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61"/>
      <c r="CR267" s="161"/>
      <c r="CS267" s="161"/>
      <c r="CT267" s="161"/>
      <c r="CU267" s="161"/>
      <c r="CV267" s="161"/>
      <c r="CW267" s="161"/>
      <c r="CX267" s="161"/>
      <c r="CY267" s="161"/>
      <c r="CZ267" s="161"/>
      <c r="DA267" s="161"/>
      <c r="DB267" s="161"/>
      <c r="DC267" s="161"/>
      <c r="DD267" s="161"/>
      <c r="DE267" s="161"/>
      <c r="DF267" s="161"/>
      <c r="DG267" s="161"/>
      <c r="DH267" s="161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9"/>
      <c r="IH267" s="9"/>
      <c r="II267" s="9"/>
      <c r="IJ267" s="9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  <c r="CN268" s="161"/>
      <c r="CO268" s="161"/>
      <c r="CP268" s="161"/>
      <c r="CQ268" s="161"/>
      <c r="CR268" s="161"/>
      <c r="CS268" s="161"/>
      <c r="CT268" s="161"/>
      <c r="CU268" s="161"/>
      <c r="CV268" s="161"/>
      <c r="CW268" s="161"/>
      <c r="CX268" s="161"/>
      <c r="CY268" s="161"/>
      <c r="CZ268" s="161"/>
      <c r="DA268" s="161"/>
      <c r="DB268" s="161"/>
      <c r="DC268" s="161"/>
      <c r="DD268" s="161"/>
      <c r="DE268" s="161"/>
      <c r="DF268" s="161"/>
      <c r="DG268" s="161"/>
      <c r="DH268" s="161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9"/>
      <c r="IH268" s="9"/>
      <c r="II268" s="9"/>
      <c r="IJ268" s="9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9"/>
      <c r="IH269" s="9"/>
      <c r="II269" s="9"/>
      <c r="IJ269" s="9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9"/>
      <c r="IH270" s="9"/>
      <c r="II270" s="9"/>
      <c r="IJ270" s="9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9"/>
      <c r="IH271" s="9"/>
      <c r="II271" s="9"/>
      <c r="IJ271" s="9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61"/>
      <c r="CR272" s="161"/>
      <c r="CS272" s="161"/>
      <c r="CT272" s="161"/>
      <c r="CU272" s="161"/>
      <c r="CV272" s="161"/>
      <c r="CW272" s="161"/>
      <c r="CX272" s="161"/>
      <c r="CY272" s="161"/>
      <c r="CZ272" s="161"/>
      <c r="DA272" s="161"/>
      <c r="DB272" s="161"/>
      <c r="DC272" s="161"/>
      <c r="DD272" s="161"/>
      <c r="DE272" s="161"/>
      <c r="DF272" s="161"/>
      <c r="DG272" s="161"/>
      <c r="DH272" s="161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9"/>
      <c r="IH272" s="9"/>
      <c r="II272" s="9"/>
      <c r="IJ272" s="9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  <c r="CN273" s="161"/>
      <c r="CO273" s="161"/>
      <c r="CP273" s="161"/>
      <c r="CQ273" s="161"/>
      <c r="CR273" s="161"/>
      <c r="CS273" s="161"/>
      <c r="CT273" s="161"/>
      <c r="CU273" s="161"/>
      <c r="CV273" s="161"/>
      <c r="CW273" s="161"/>
      <c r="CX273" s="161"/>
      <c r="CY273" s="161"/>
      <c r="CZ273" s="161"/>
      <c r="DA273" s="161"/>
      <c r="DB273" s="161"/>
      <c r="DC273" s="161"/>
      <c r="DD273" s="161"/>
      <c r="DE273" s="161"/>
      <c r="DF273" s="161"/>
      <c r="DG273" s="161"/>
      <c r="DH273" s="161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9"/>
      <c r="IH273" s="9"/>
      <c r="II273" s="9"/>
      <c r="IJ273" s="9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  <c r="CN274" s="161"/>
      <c r="CO274" s="161"/>
      <c r="CP274" s="161"/>
      <c r="CQ274" s="161"/>
      <c r="CR274" s="161"/>
      <c r="CS274" s="161"/>
      <c r="CT274" s="161"/>
      <c r="CU274" s="161"/>
      <c r="CV274" s="161"/>
      <c r="CW274" s="161"/>
      <c r="CX274" s="161"/>
      <c r="CY274" s="161"/>
      <c r="CZ274" s="161"/>
      <c r="DA274" s="161"/>
      <c r="DB274" s="161"/>
      <c r="DC274" s="161"/>
      <c r="DD274" s="161"/>
      <c r="DE274" s="161"/>
      <c r="DF274" s="161"/>
      <c r="DG274" s="161"/>
      <c r="DH274" s="161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IG274" s="9"/>
      <c r="IH274" s="9"/>
      <c r="II274" s="9"/>
      <c r="IJ274" s="9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1"/>
      <c r="DF275" s="161"/>
      <c r="DG275" s="161"/>
      <c r="DH275" s="161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IG275" s="9"/>
      <c r="IH275" s="9"/>
      <c r="II275" s="9"/>
      <c r="IJ275" s="9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  <c r="CN276" s="161"/>
      <c r="CO276" s="161"/>
      <c r="CP276" s="161"/>
      <c r="CQ276" s="161"/>
      <c r="CR276" s="161"/>
      <c r="CS276" s="161"/>
      <c r="CT276" s="161"/>
      <c r="CU276" s="161"/>
      <c r="CV276" s="161"/>
      <c r="CW276" s="161"/>
      <c r="CX276" s="161"/>
      <c r="CY276" s="161"/>
      <c r="CZ276" s="161"/>
      <c r="DA276" s="161"/>
      <c r="DB276" s="161"/>
      <c r="DC276" s="161"/>
      <c r="DD276" s="161"/>
      <c r="DE276" s="161"/>
      <c r="DF276" s="161"/>
      <c r="DG276" s="161"/>
      <c r="DH276" s="161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IG276" s="9"/>
      <c r="IH276" s="9"/>
      <c r="II276" s="9"/>
      <c r="IJ276" s="9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IG277" s="9"/>
      <c r="IH277" s="9"/>
      <c r="II277" s="9"/>
      <c r="IJ277" s="9"/>
    </row>
  </sheetData>
  <sheetProtection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C3:C4"/>
    <mergeCell ref="F3:F4"/>
    <mergeCell ref="I3:I4"/>
    <mergeCell ref="H3:H4"/>
    <mergeCell ref="G3:G4"/>
    <mergeCell ref="D3:D4"/>
    <mergeCell ref="E3:E4"/>
  </mergeCells>
  <printOptions gridLines="1" horizontalCentered="1"/>
  <pageMargins left="2.74" right="2.25" top="1.062992125984252" bottom="0.4330708661417323" header="0.35433070866141736" footer="0.15748031496062992"/>
  <pageSetup horizontalDpi="600" verticalDpi="600" orientation="landscape" paperSize="9" scale="70" r:id="rId1"/>
  <headerFooter alignWithMargins="0">
    <oddHeader>&amp;C&amp;"Arial,Negrita"&amp;12Estadística U.D.ALZIRA
Temporada 1995-96
Regional Preferent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11.421875" defaultRowHeight="12.75"/>
  <cols>
    <col min="1" max="1" width="17.8515625" style="9" bestFit="1" customWidth="1"/>
    <col min="2" max="8" width="11.421875" style="12" customWidth="1"/>
    <col min="9" max="16384" width="11.421875" style="9" customWidth="1"/>
  </cols>
  <sheetData>
    <row r="1" spans="1:8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7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</row>
    <row r="3" spans="1:8" s="10" customFormat="1" ht="13.5" thickTop="1">
      <c r="A3" s="65"/>
      <c r="B3" s="31"/>
      <c r="C3" s="16"/>
      <c r="D3" s="25"/>
      <c r="E3" s="22"/>
      <c r="F3" s="16"/>
      <c r="G3" s="17"/>
      <c r="H3" s="10">
        <f>SUM(B3:G3)</f>
        <v>0</v>
      </c>
    </row>
    <row r="4" spans="1:15" s="10" customFormat="1" ht="12.75">
      <c r="A4" s="65"/>
      <c r="B4" s="32"/>
      <c r="C4" s="8"/>
      <c r="D4" s="7"/>
      <c r="E4" s="33"/>
      <c r="F4" s="8"/>
      <c r="G4" s="34"/>
      <c r="H4" s="10">
        <f aca="true" t="shared" si="0" ref="H4:H50">SUM(B4:G4)</f>
        <v>0</v>
      </c>
      <c r="I4" s="11"/>
      <c r="J4" s="11"/>
      <c r="K4" s="11"/>
      <c r="L4" s="11"/>
      <c r="M4" s="11"/>
      <c r="N4" s="11"/>
      <c r="O4" s="11"/>
    </row>
    <row r="5" spans="1:15" s="12" customFormat="1" ht="12.75">
      <c r="A5" s="66"/>
      <c r="B5" s="32"/>
      <c r="C5" s="8"/>
      <c r="D5" s="7"/>
      <c r="E5" s="33"/>
      <c r="F5" s="8"/>
      <c r="G5" s="34"/>
      <c r="H5" s="10">
        <f t="shared" si="0"/>
        <v>0</v>
      </c>
      <c r="I5" s="11"/>
      <c r="J5" s="11"/>
      <c r="K5" s="11"/>
      <c r="L5" s="11"/>
      <c r="M5" s="11"/>
      <c r="N5" s="11"/>
      <c r="O5" s="11"/>
    </row>
    <row r="6" spans="1:8" s="11" customFormat="1" ht="12.75">
      <c r="A6" s="66"/>
      <c r="B6" s="32"/>
      <c r="C6" s="8"/>
      <c r="D6" s="7"/>
      <c r="E6" s="33"/>
      <c r="F6" s="8"/>
      <c r="G6" s="34"/>
      <c r="H6" s="10">
        <f t="shared" si="0"/>
        <v>0</v>
      </c>
    </row>
    <row r="7" spans="1:15" s="12" customFormat="1" ht="12.75">
      <c r="A7" s="66"/>
      <c r="B7" s="32"/>
      <c r="C7" s="8"/>
      <c r="D7" s="7"/>
      <c r="E7" s="33"/>
      <c r="F7" s="8"/>
      <c r="G7" s="34"/>
      <c r="H7" s="10">
        <f t="shared" si="0"/>
        <v>0</v>
      </c>
      <c r="I7" s="11"/>
      <c r="J7" s="11"/>
      <c r="K7" s="11"/>
      <c r="L7" s="11"/>
      <c r="M7" s="11"/>
      <c r="N7" s="11"/>
      <c r="O7" s="11"/>
    </row>
    <row r="8" spans="1:8" s="11" customFormat="1" ht="12.75">
      <c r="A8" s="66"/>
      <c r="B8" s="32"/>
      <c r="C8" s="8"/>
      <c r="D8" s="7"/>
      <c r="E8" s="33"/>
      <c r="F8" s="8"/>
      <c r="G8" s="34"/>
      <c r="H8" s="10">
        <f t="shared" si="0"/>
        <v>0</v>
      </c>
    </row>
    <row r="9" spans="1:15" s="12" customFormat="1" ht="12.75">
      <c r="A9" s="66"/>
      <c r="B9" s="32"/>
      <c r="C9" s="8"/>
      <c r="D9" s="7"/>
      <c r="E9" s="33"/>
      <c r="F9" s="8"/>
      <c r="G9" s="34"/>
      <c r="H9" s="10">
        <f t="shared" si="0"/>
        <v>0</v>
      </c>
      <c r="I9" s="9"/>
      <c r="J9" s="9"/>
      <c r="K9" s="9"/>
      <c r="L9" s="9"/>
      <c r="M9" s="9"/>
      <c r="N9" s="9"/>
      <c r="O9" s="9"/>
    </row>
    <row r="10" spans="1:8" ht="12.75">
      <c r="A10" s="66"/>
      <c r="B10" s="32"/>
      <c r="C10" s="8"/>
      <c r="D10" s="7"/>
      <c r="E10" s="33"/>
      <c r="F10" s="8"/>
      <c r="G10" s="34"/>
      <c r="H10" s="10">
        <f t="shared" si="0"/>
        <v>0</v>
      </c>
    </row>
    <row r="11" spans="1:15" s="12" customFormat="1" ht="12.75">
      <c r="A11" s="66"/>
      <c r="B11" s="32"/>
      <c r="C11" s="8"/>
      <c r="D11" s="7"/>
      <c r="E11" s="33"/>
      <c r="F11" s="8"/>
      <c r="G11" s="34"/>
      <c r="H11" s="10">
        <f t="shared" si="0"/>
        <v>0</v>
      </c>
      <c r="I11" s="9"/>
      <c r="J11" s="9"/>
      <c r="K11" s="9"/>
      <c r="L11" s="9"/>
      <c r="M11" s="9"/>
      <c r="N11" s="9"/>
      <c r="O11" s="9"/>
    </row>
    <row r="12" spans="1:8" ht="12.75">
      <c r="A12" s="66"/>
      <c r="B12" s="32"/>
      <c r="C12" s="8"/>
      <c r="D12" s="7"/>
      <c r="E12" s="33"/>
      <c r="F12" s="8"/>
      <c r="G12" s="34"/>
      <c r="H12" s="10">
        <f t="shared" si="0"/>
        <v>0</v>
      </c>
    </row>
    <row r="13" spans="1:15" s="12" customFormat="1" ht="12.75">
      <c r="A13" s="66"/>
      <c r="B13" s="32"/>
      <c r="C13" s="8"/>
      <c r="D13" s="7"/>
      <c r="E13" s="33"/>
      <c r="F13" s="8"/>
      <c r="G13" s="34"/>
      <c r="H13" s="10">
        <f t="shared" si="0"/>
        <v>0</v>
      </c>
      <c r="I13" s="9"/>
      <c r="J13" s="9"/>
      <c r="K13" s="9"/>
      <c r="L13" s="9"/>
      <c r="M13" s="9"/>
      <c r="N13" s="9"/>
      <c r="O13" s="9"/>
    </row>
    <row r="14" spans="1:8" ht="12.75">
      <c r="A14" s="66"/>
      <c r="B14" s="32"/>
      <c r="C14" s="8"/>
      <c r="D14" s="7"/>
      <c r="E14" s="33"/>
      <c r="F14" s="8"/>
      <c r="G14" s="34"/>
      <c r="H14" s="10">
        <f t="shared" si="0"/>
        <v>0</v>
      </c>
    </row>
    <row r="15" spans="1:15" s="12" customFormat="1" ht="12.75">
      <c r="A15" s="66"/>
      <c r="B15" s="32"/>
      <c r="C15" s="8"/>
      <c r="D15" s="7"/>
      <c r="E15" s="33"/>
      <c r="F15" s="8"/>
      <c r="G15" s="34"/>
      <c r="H15" s="10">
        <f t="shared" si="0"/>
        <v>0</v>
      </c>
      <c r="I15" s="9"/>
      <c r="J15" s="9"/>
      <c r="K15" s="9"/>
      <c r="L15" s="9"/>
      <c r="M15" s="9"/>
      <c r="N15" s="9"/>
      <c r="O15" s="9"/>
    </row>
    <row r="16" spans="1:8" ht="12.75">
      <c r="A16" s="66"/>
      <c r="B16" s="32"/>
      <c r="C16" s="8"/>
      <c r="D16" s="7"/>
      <c r="E16" s="33"/>
      <c r="F16" s="8"/>
      <c r="G16" s="34"/>
      <c r="H16" s="10">
        <f t="shared" si="0"/>
        <v>0</v>
      </c>
    </row>
    <row r="17" spans="1:15" s="12" customFormat="1" ht="12.75">
      <c r="A17" s="66"/>
      <c r="B17" s="32"/>
      <c r="C17" s="8"/>
      <c r="D17" s="7"/>
      <c r="E17" s="33"/>
      <c r="F17" s="8"/>
      <c r="G17" s="34"/>
      <c r="H17" s="10">
        <f t="shared" si="0"/>
        <v>0</v>
      </c>
      <c r="I17" s="9"/>
      <c r="J17" s="9"/>
      <c r="K17" s="9"/>
      <c r="L17" s="9"/>
      <c r="M17" s="9"/>
      <c r="N17" s="9"/>
      <c r="O17" s="9"/>
    </row>
    <row r="18" spans="1:8" ht="12.75">
      <c r="A18" s="66"/>
      <c r="B18" s="32"/>
      <c r="C18" s="8"/>
      <c r="D18" s="7"/>
      <c r="E18" s="33"/>
      <c r="F18" s="8"/>
      <c r="G18" s="34"/>
      <c r="H18" s="10">
        <f t="shared" si="0"/>
        <v>0</v>
      </c>
    </row>
    <row r="19" spans="1:15" s="12" customFormat="1" ht="12.75">
      <c r="A19" s="66"/>
      <c r="B19" s="32"/>
      <c r="C19" s="8"/>
      <c r="D19" s="7"/>
      <c r="E19" s="33"/>
      <c r="F19" s="8"/>
      <c r="G19" s="34"/>
      <c r="H19" s="10">
        <f t="shared" si="0"/>
        <v>0</v>
      </c>
      <c r="I19" s="9"/>
      <c r="J19" s="9"/>
      <c r="K19" s="9"/>
      <c r="L19" s="9"/>
      <c r="M19" s="9"/>
      <c r="N19" s="9"/>
      <c r="O19" s="9"/>
    </row>
    <row r="20" spans="1:8" ht="12.75">
      <c r="A20" s="66"/>
      <c r="B20" s="32"/>
      <c r="C20" s="8"/>
      <c r="D20" s="7"/>
      <c r="E20" s="33"/>
      <c r="F20" s="8"/>
      <c r="G20" s="34"/>
      <c r="H20" s="10">
        <f t="shared" si="0"/>
        <v>0</v>
      </c>
    </row>
    <row r="21" spans="1:15" s="12" customFormat="1" ht="12.75">
      <c r="A21" s="66"/>
      <c r="B21" s="32"/>
      <c r="C21" s="8"/>
      <c r="D21" s="7"/>
      <c r="E21" s="33"/>
      <c r="F21" s="8"/>
      <c r="G21" s="34"/>
      <c r="H21" s="10">
        <f t="shared" si="0"/>
        <v>0</v>
      </c>
      <c r="I21" s="9"/>
      <c r="J21" s="9"/>
      <c r="K21" s="9"/>
      <c r="L21" s="9"/>
      <c r="M21" s="9"/>
      <c r="N21" s="9"/>
      <c r="O21" s="9"/>
    </row>
    <row r="22" spans="1:8" ht="12.75">
      <c r="A22" s="65"/>
      <c r="B22" s="32"/>
      <c r="C22" s="8"/>
      <c r="D22" s="7"/>
      <c r="E22" s="33"/>
      <c r="F22" s="8"/>
      <c r="G22" s="34"/>
      <c r="H22" s="10">
        <f t="shared" si="0"/>
        <v>0</v>
      </c>
    </row>
    <row r="23" spans="1:15" s="12" customFormat="1" ht="12.75">
      <c r="A23" s="65"/>
      <c r="B23" s="32"/>
      <c r="C23" s="8"/>
      <c r="D23" s="7"/>
      <c r="E23" s="33"/>
      <c r="F23" s="8"/>
      <c r="G23" s="34"/>
      <c r="H23" s="10">
        <f t="shared" si="0"/>
        <v>0</v>
      </c>
      <c r="I23" s="9"/>
      <c r="J23" s="9"/>
      <c r="K23" s="9"/>
      <c r="L23" s="9"/>
      <c r="M23" s="9"/>
      <c r="N23" s="9"/>
      <c r="O23" s="9"/>
    </row>
    <row r="24" spans="1:8" ht="12.75">
      <c r="A24" s="65"/>
      <c r="B24" s="32"/>
      <c r="C24" s="8"/>
      <c r="D24" s="7"/>
      <c r="E24" s="33"/>
      <c r="F24" s="8"/>
      <c r="G24" s="34"/>
      <c r="H24" s="10">
        <f t="shared" si="0"/>
        <v>0</v>
      </c>
    </row>
    <row r="25" spans="1:15" s="12" customFormat="1" ht="12.75">
      <c r="A25" s="65"/>
      <c r="B25" s="32"/>
      <c r="C25" s="8"/>
      <c r="D25" s="7"/>
      <c r="E25" s="33"/>
      <c r="F25" s="8"/>
      <c r="G25" s="34"/>
      <c r="H25" s="10">
        <f t="shared" si="0"/>
        <v>0</v>
      </c>
      <c r="I25" s="9"/>
      <c r="J25" s="9"/>
      <c r="K25" s="9"/>
      <c r="L25" s="9"/>
      <c r="M25" s="9"/>
      <c r="N25" s="9"/>
      <c r="O25" s="9"/>
    </row>
    <row r="26" spans="1:8" ht="12.75">
      <c r="A26" s="66"/>
      <c r="B26" s="32"/>
      <c r="C26" s="8"/>
      <c r="D26" s="7"/>
      <c r="E26" s="33"/>
      <c r="F26" s="8"/>
      <c r="G26" s="34"/>
      <c r="H26" s="10">
        <f t="shared" si="0"/>
        <v>0</v>
      </c>
    </row>
    <row r="27" spans="1:15" s="12" customFormat="1" ht="12.75">
      <c r="A27" s="66"/>
      <c r="B27" s="32"/>
      <c r="C27" s="8"/>
      <c r="D27" s="7"/>
      <c r="E27" s="33"/>
      <c r="F27" s="8"/>
      <c r="G27" s="34"/>
      <c r="H27" s="10">
        <f t="shared" si="0"/>
        <v>0</v>
      </c>
      <c r="I27" s="9"/>
      <c r="J27" s="9"/>
      <c r="K27" s="9"/>
      <c r="L27" s="9"/>
      <c r="M27" s="9"/>
      <c r="N27" s="9"/>
      <c r="O27" s="9"/>
    </row>
    <row r="28" spans="1:8" ht="12.75">
      <c r="A28" s="66"/>
      <c r="B28" s="32"/>
      <c r="C28" s="8"/>
      <c r="D28" s="7"/>
      <c r="E28" s="33"/>
      <c r="F28" s="8"/>
      <c r="G28" s="34"/>
      <c r="H28" s="10">
        <f t="shared" si="0"/>
        <v>0</v>
      </c>
    </row>
    <row r="29" spans="1:15" s="12" customFormat="1" ht="12.75">
      <c r="A29" s="66"/>
      <c r="B29" s="32"/>
      <c r="C29" s="8"/>
      <c r="D29" s="7"/>
      <c r="E29" s="33"/>
      <c r="F29" s="8"/>
      <c r="G29" s="34"/>
      <c r="H29" s="10">
        <f t="shared" si="0"/>
        <v>0</v>
      </c>
      <c r="I29" s="9"/>
      <c r="J29" s="9"/>
      <c r="K29" s="9"/>
      <c r="L29" s="9"/>
      <c r="M29" s="9"/>
      <c r="N29" s="9"/>
      <c r="O29" s="9"/>
    </row>
    <row r="30" spans="1:8" ht="12.75">
      <c r="A30" s="66"/>
      <c r="B30" s="32"/>
      <c r="C30" s="8"/>
      <c r="D30" s="7"/>
      <c r="E30" s="33"/>
      <c r="F30" s="8"/>
      <c r="G30" s="34"/>
      <c r="H30" s="10">
        <f t="shared" si="0"/>
        <v>0</v>
      </c>
    </row>
    <row r="31" spans="1:15" s="12" customFormat="1" ht="12.75">
      <c r="A31" s="66"/>
      <c r="B31" s="32"/>
      <c r="C31" s="8"/>
      <c r="D31" s="7"/>
      <c r="E31" s="33"/>
      <c r="F31" s="8"/>
      <c r="G31" s="34"/>
      <c r="H31" s="10">
        <f t="shared" si="0"/>
        <v>0</v>
      </c>
      <c r="I31" s="9"/>
      <c r="J31" s="9"/>
      <c r="K31" s="9"/>
      <c r="L31" s="9"/>
      <c r="M31" s="9"/>
      <c r="N31" s="9"/>
      <c r="O31" s="9"/>
    </row>
    <row r="32" spans="1:8" ht="12.75">
      <c r="A32" s="66"/>
      <c r="B32" s="32"/>
      <c r="C32" s="8"/>
      <c r="D32" s="7"/>
      <c r="E32" s="33"/>
      <c r="F32" s="8"/>
      <c r="G32" s="34"/>
      <c r="H32" s="10">
        <f t="shared" si="0"/>
        <v>0</v>
      </c>
    </row>
    <row r="33" spans="1:8" ht="12.75">
      <c r="A33" s="66"/>
      <c r="B33" s="32"/>
      <c r="C33" s="8"/>
      <c r="D33" s="7"/>
      <c r="E33" s="33"/>
      <c r="F33" s="8"/>
      <c r="G33" s="34"/>
      <c r="H33" s="10">
        <f t="shared" si="0"/>
        <v>0</v>
      </c>
    </row>
    <row r="34" spans="1:8" ht="12.75">
      <c r="A34" s="66"/>
      <c r="B34" s="32"/>
      <c r="C34" s="8"/>
      <c r="D34" s="7"/>
      <c r="E34" s="33"/>
      <c r="F34" s="8"/>
      <c r="G34" s="34"/>
      <c r="H34" s="10">
        <f t="shared" si="0"/>
        <v>0</v>
      </c>
    </row>
    <row r="35" spans="1:8" ht="12.75">
      <c r="A35" s="66"/>
      <c r="B35" s="32"/>
      <c r="C35" s="8"/>
      <c r="D35" s="7"/>
      <c r="E35" s="33"/>
      <c r="F35" s="8"/>
      <c r="G35" s="34"/>
      <c r="H35" s="10">
        <f t="shared" si="0"/>
        <v>0</v>
      </c>
    </row>
    <row r="36" spans="1:8" ht="12.75">
      <c r="A36" s="66"/>
      <c r="B36" s="32"/>
      <c r="C36" s="8"/>
      <c r="D36" s="7"/>
      <c r="E36" s="33"/>
      <c r="F36" s="8"/>
      <c r="G36" s="34"/>
      <c r="H36" s="10">
        <f t="shared" si="0"/>
        <v>0</v>
      </c>
    </row>
    <row r="37" spans="1:8" ht="12.75">
      <c r="A37" s="66"/>
      <c r="B37" s="32"/>
      <c r="C37" s="8"/>
      <c r="D37" s="7"/>
      <c r="E37" s="33"/>
      <c r="F37" s="8"/>
      <c r="G37" s="34"/>
      <c r="H37" s="10">
        <f t="shared" si="0"/>
        <v>0</v>
      </c>
    </row>
    <row r="38" spans="1:8" ht="12.75">
      <c r="A38" s="66"/>
      <c r="B38" s="32"/>
      <c r="C38" s="8"/>
      <c r="D38" s="7"/>
      <c r="E38" s="33"/>
      <c r="F38" s="8"/>
      <c r="G38" s="34"/>
      <c r="H38" s="10">
        <f t="shared" si="0"/>
        <v>0</v>
      </c>
    </row>
    <row r="39" spans="1:8" ht="12.75">
      <c r="A39" s="66"/>
      <c r="B39" s="32"/>
      <c r="C39" s="8"/>
      <c r="D39" s="7"/>
      <c r="E39" s="33"/>
      <c r="F39" s="8"/>
      <c r="G39" s="34"/>
      <c r="H39" s="10">
        <f t="shared" si="0"/>
        <v>0</v>
      </c>
    </row>
    <row r="40" spans="1:8" ht="12.75">
      <c r="A40" s="66"/>
      <c r="B40" s="32"/>
      <c r="C40" s="8"/>
      <c r="D40" s="7"/>
      <c r="E40" s="33"/>
      <c r="F40" s="8"/>
      <c r="G40" s="34"/>
      <c r="H40" s="10">
        <f t="shared" si="0"/>
        <v>0</v>
      </c>
    </row>
    <row r="41" spans="1:8" ht="12.75">
      <c r="A41" s="66"/>
      <c r="B41" s="109"/>
      <c r="C41" s="110"/>
      <c r="D41" s="111"/>
      <c r="E41" s="112"/>
      <c r="F41" s="110"/>
      <c r="G41" s="113"/>
      <c r="H41" s="10">
        <f t="shared" si="0"/>
        <v>0</v>
      </c>
    </row>
    <row r="42" spans="1:8" ht="12.75">
      <c r="A42" s="66"/>
      <c r="B42" s="109"/>
      <c r="C42" s="110"/>
      <c r="D42" s="111"/>
      <c r="E42" s="112"/>
      <c r="F42" s="110"/>
      <c r="G42" s="113"/>
      <c r="H42" s="10">
        <f t="shared" si="0"/>
        <v>0</v>
      </c>
    </row>
    <row r="43" spans="1:8" ht="12.75">
      <c r="A43" s="65"/>
      <c r="B43" s="109"/>
      <c r="C43" s="110"/>
      <c r="D43" s="111"/>
      <c r="E43" s="112"/>
      <c r="F43" s="110"/>
      <c r="G43" s="113"/>
      <c r="H43" s="10">
        <f t="shared" si="0"/>
        <v>0</v>
      </c>
    </row>
    <row r="44" spans="1:8" ht="12.75">
      <c r="A44" s="65"/>
      <c r="B44" s="109"/>
      <c r="C44" s="110"/>
      <c r="D44" s="111"/>
      <c r="E44" s="112"/>
      <c r="F44" s="110"/>
      <c r="G44" s="113"/>
      <c r="H44" s="10">
        <f>SUM(B44:G44)</f>
        <v>0</v>
      </c>
    </row>
    <row r="45" spans="1:8" ht="12.75">
      <c r="A45" s="65"/>
      <c r="B45" s="109"/>
      <c r="C45" s="110"/>
      <c r="D45" s="111"/>
      <c r="E45" s="112"/>
      <c r="F45" s="110"/>
      <c r="G45" s="113"/>
      <c r="H45" s="10">
        <f t="shared" si="0"/>
        <v>0</v>
      </c>
    </row>
    <row r="46" spans="1:8" ht="12.75">
      <c r="A46" s="66"/>
      <c r="B46" s="109"/>
      <c r="C46" s="110"/>
      <c r="D46" s="111"/>
      <c r="E46" s="112"/>
      <c r="F46" s="110"/>
      <c r="G46" s="113"/>
      <c r="H46" s="10">
        <f t="shared" si="0"/>
        <v>0</v>
      </c>
    </row>
    <row r="47" spans="1:8" ht="12.75">
      <c r="A47" s="66"/>
      <c r="B47" s="109"/>
      <c r="C47" s="110"/>
      <c r="D47" s="111"/>
      <c r="E47" s="112"/>
      <c r="F47" s="110"/>
      <c r="G47" s="113"/>
      <c r="H47" s="10">
        <f t="shared" si="0"/>
        <v>0</v>
      </c>
    </row>
    <row r="48" spans="1:8" ht="12.75">
      <c r="A48" s="66"/>
      <c r="B48" s="109"/>
      <c r="C48" s="110"/>
      <c r="D48" s="111"/>
      <c r="E48" s="112"/>
      <c r="F48" s="110"/>
      <c r="G48" s="113"/>
      <c r="H48" s="10">
        <f t="shared" si="0"/>
        <v>0</v>
      </c>
    </row>
    <row r="49" spans="1:8" ht="12.75">
      <c r="A49" s="66"/>
      <c r="B49" s="120"/>
      <c r="C49" s="8"/>
      <c r="D49" s="7"/>
      <c r="E49" s="33"/>
      <c r="F49" s="8"/>
      <c r="G49" s="34"/>
      <c r="H49" s="10">
        <f t="shared" si="0"/>
        <v>0</v>
      </c>
    </row>
    <row r="50" spans="1:8" ht="13.5" thickBot="1">
      <c r="A50" s="65"/>
      <c r="B50" s="55"/>
      <c r="C50" s="35"/>
      <c r="D50" s="176"/>
      <c r="E50" s="146"/>
      <c r="F50" s="35"/>
      <c r="G50" s="175"/>
      <c r="H50" s="10">
        <f t="shared" si="0"/>
        <v>0</v>
      </c>
    </row>
    <row r="51" spans="1:14" ht="14.25" thickBot="1" thickTop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SUM(B3:B40)</f>
        <v>0</v>
      </c>
      <c r="C53" s="56" t="e">
        <f>(B53/N53)</f>
        <v>#DIV/0!</v>
      </c>
      <c r="D53" s="35">
        <f>SUM(C3:C40)</f>
        <v>0</v>
      </c>
      <c r="E53" s="56" t="e">
        <f>(D53/N53)</f>
        <v>#DIV/0!</v>
      </c>
      <c r="F53" s="35">
        <f>SUM(D3:D40)</f>
        <v>0</v>
      </c>
      <c r="G53" s="57" t="e">
        <f>(F53/N53)</f>
        <v>#DIV/0!</v>
      </c>
      <c r="H53" s="55">
        <f>SUM(E3:E40)</f>
        <v>0</v>
      </c>
      <c r="I53" s="56" t="e">
        <f>(H53/N53)</f>
        <v>#DIV/0!</v>
      </c>
      <c r="J53" s="35">
        <f>SUM(F3:F40)</f>
        <v>0</v>
      </c>
      <c r="K53" s="56" t="e">
        <f>(J53/N53)</f>
        <v>#DIV/0!</v>
      </c>
      <c r="L53" s="35">
        <f>SUM(G3:G40)</f>
        <v>0</v>
      </c>
      <c r="M53" s="57" t="e">
        <f>(L53/N53)</f>
        <v>#DIV/0!</v>
      </c>
      <c r="N53" s="59">
        <f>SUM(H3:H49)</f>
        <v>0</v>
      </c>
    </row>
    <row r="54" ht="13.5" thickTop="1"/>
    <row r="55" spans="2:7" ht="12.7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0</v>
      </c>
      <c r="C56" s="12">
        <f>H53+J53+L53</f>
        <v>0</v>
      </c>
      <c r="E56" s="12">
        <f>B53+H53</f>
        <v>0</v>
      </c>
      <c r="F56" s="12">
        <f>D53+J53</f>
        <v>0</v>
      </c>
      <c r="G56" s="12">
        <f>F53+L53</f>
        <v>0</v>
      </c>
    </row>
    <row r="57" spans="1:15" s="12" customFormat="1" ht="12.75">
      <c r="A57" s="9"/>
      <c r="I57" s="9"/>
      <c r="J57" s="9"/>
      <c r="K57" s="9"/>
      <c r="L57" s="9"/>
      <c r="M57" s="9"/>
      <c r="N57" s="9"/>
      <c r="O57" s="9"/>
    </row>
    <row r="59" spans="1:15" s="12" customFormat="1" ht="12.75">
      <c r="A59" s="9"/>
      <c r="I59" s="9"/>
      <c r="J59" s="9"/>
      <c r="K59" s="9"/>
      <c r="L59" s="9"/>
      <c r="M59" s="9"/>
      <c r="N59" s="9"/>
      <c r="O59" s="9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>
        <f>'Gols marcats'!A3</f>
        <v>0</v>
      </c>
      <c r="B3" s="195"/>
      <c r="C3" s="196"/>
      <c r="D3" s="197"/>
      <c r="E3" s="200"/>
      <c r="F3" s="196"/>
      <c r="G3" s="192"/>
      <c r="H3" s="10">
        <f>SUM(B3:G3)</f>
        <v>0</v>
      </c>
    </row>
    <row r="4" spans="1:8" ht="12.75">
      <c r="A4" s="65">
        <f>'Gols marcats'!A4</f>
        <v>0</v>
      </c>
      <c r="B4" s="120"/>
      <c r="C4" s="8"/>
      <c r="D4" s="198"/>
      <c r="E4" s="32"/>
      <c r="F4" s="8"/>
      <c r="G4" s="193"/>
      <c r="H4" s="10">
        <f aca="true" t="shared" si="0" ref="H4:H50">SUM(B4:G4)</f>
        <v>0</v>
      </c>
    </row>
    <row r="5" spans="1:8" ht="12.75">
      <c r="A5" s="65">
        <f>'Gols marcats'!A5</f>
        <v>0</v>
      </c>
      <c r="B5" s="120"/>
      <c r="C5" s="8"/>
      <c r="D5" s="198"/>
      <c r="E5" s="32"/>
      <c r="F5" s="8"/>
      <c r="G5" s="193"/>
      <c r="H5" s="10">
        <f t="shared" si="0"/>
        <v>0</v>
      </c>
    </row>
    <row r="6" spans="1:8" ht="12.75">
      <c r="A6" s="65">
        <f>'Gols marcats'!A6</f>
        <v>0</v>
      </c>
      <c r="B6" s="120"/>
      <c r="C6" s="8"/>
      <c r="D6" s="198"/>
      <c r="E6" s="32"/>
      <c r="F6" s="8"/>
      <c r="G6" s="193"/>
      <c r="H6" s="10">
        <f t="shared" si="0"/>
        <v>0</v>
      </c>
    </row>
    <row r="7" spans="1:8" ht="12.75">
      <c r="A7" s="65">
        <f>'Gols marcats'!A7</f>
        <v>0</v>
      </c>
      <c r="B7" s="120"/>
      <c r="C7" s="8"/>
      <c r="D7" s="198"/>
      <c r="E7" s="32"/>
      <c r="F7" s="8"/>
      <c r="G7" s="193"/>
      <c r="H7" s="10">
        <f t="shared" si="0"/>
        <v>0</v>
      </c>
    </row>
    <row r="8" spans="1:8" ht="12.75">
      <c r="A8" s="65">
        <f>'Gols marcats'!A8</f>
        <v>0</v>
      </c>
      <c r="B8" s="120"/>
      <c r="C8" s="8"/>
      <c r="D8" s="198"/>
      <c r="E8" s="32"/>
      <c r="F8" s="8"/>
      <c r="G8" s="193"/>
      <c r="H8" s="10">
        <f t="shared" si="0"/>
        <v>0</v>
      </c>
    </row>
    <row r="9" spans="1:8" ht="12.75">
      <c r="A9" s="65">
        <f>'Gols marcats'!A9</f>
        <v>0</v>
      </c>
      <c r="B9" s="120"/>
      <c r="C9" s="8"/>
      <c r="D9" s="198"/>
      <c r="E9" s="32"/>
      <c r="F9" s="8"/>
      <c r="G9" s="193"/>
      <c r="H9" s="10">
        <f t="shared" si="0"/>
        <v>0</v>
      </c>
    </row>
    <row r="10" spans="1:8" ht="12.75">
      <c r="A10" s="65">
        <f>'Gols marcats'!A10</f>
        <v>0</v>
      </c>
      <c r="B10" s="120"/>
      <c r="C10" s="8"/>
      <c r="D10" s="198"/>
      <c r="E10" s="32"/>
      <c r="F10" s="8"/>
      <c r="G10" s="193"/>
      <c r="H10" s="10">
        <f t="shared" si="0"/>
        <v>0</v>
      </c>
    </row>
    <row r="11" spans="1:8" ht="12.75">
      <c r="A11" s="65">
        <f>'Gols marcats'!A11</f>
        <v>0</v>
      </c>
      <c r="B11" s="120"/>
      <c r="C11" s="8"/>
      <c r="D11" s="198"/>
      <c r="E11" s="32"/>
      <c r="F11" s="8"/>
      <c r="G11" s="193"/>
      <c r="H11" s="10">
        <f t="shared" si="0"/>
        <v>0</v>
      </c>
    </row>
    <row r="12" spans="1:8" ht="12.75">
      <c r="A12" s="65">
        <f>'Gols marcats'!A12</f>
        <v>0</v>
      </c>
      <c r="B12" s="120"/>
      <c r="C12" s="8"/>
      <c r="D12" s="198"/>
      <c r="E12" s="32"/>
      <c r="F12" s="8"/>
      <c r="G12" s="193"/>
      <c r="H12" s="10">
        <f t="shared" si="0"/>
        <v>0</v>
      </c>
    </row>
    <row r="13" spans="1:8" ht="12.75">
      <c r="A13" s="65">
        <f>'Gols marcats'!A13</f>
        <v>0</v>
      </c>
      <c r="B13" s="120"/>
      <c r="C13" s="8"/>
      <c r="D13" s="198"/>
      <c r="E13" s="32"/>
      <c r="F13" s="8"/>
      <c r="G13" s="193"/>
      <c r="H13" s="10">
        <f t="shared" si="0"/>
        <v>0</v>
      </c>
    </row>
    <row r="14" spans="1:8" ht="12.75">
      <c r="A14" s="65">
        <f>'Gols marcats'!A14</f>
        <v>0</v>
      </c>
      <c r="B14" s="120"/>
      <c r="C14" s="8"/>
      <c r="D14" s="198"/>
      <c r="E14" s="32"/>
      <c r="F14" s="8"/>
      <c r="G14" s="193"/>
      <c r="H14" s="10">
        <f t="shared" si="0"/>
        <v>0</v>
      </c>
    </row>
    <row r="15" spans="1:8" ht="12.75">
      <c r="A15" s="65">
        <f>'Gols marcats'!A15</f>
        <v>0</v>
      </c>
      <c r="B15" s="120"/>
      <c r="C15" s="8"/>
      <c r="D15" s="198"/>
      <c r="E15" s="32"/>
      <c r="F15" s="8"/>
      <c r="G15" s="193"/>
      <c r="H15" s="10">
        <f t="shared" si="0"/>
        <v>0</v>
      </c>
    </row>
    <row r="16" spans="1:8" ht="12.75">
      <c r="A16" s="65">
        <f>'Gols marcats'!A16</f>
        <v>0</v>
      </c>
      <c r="B16" s="120"/>
      <c r="C16" s="8"/>
      <c r="D16" s="198"/>
      <c r="E16" s="32"/>
      <c r="F16" s="8"/>
      <c r="G16" s="193"/>
      <c r="H16" s="10">
        <f t="shared" si="0"/>
        <v>0</v>
      </c>
    </row>
    <row r="17" spans="1:8" ht="12.75">
      <c r="A17" s="65">
        <f>'Gols marcats'!A17</f>
        <v>0</v>
      </c>
      <c r="B17" s="120"/>
      <c r="C17" s="8"/>
      <c r="D17" s="198"/>
      <c r="E17" s="32"/>
      <c r="F17" s="8"/>
      <c r="G17" s="193"/>
      <c r="H17" s="10">
        <f t="shared" si="0"/>
        <v>0</v>
      </c>
    </row>
    <row r="18" spans="1:8" ht="12.75">
      <c r="A18" s="65">
        <f>'Gols marcats'!A18</f>
        <v>0</v>
      </c>
      <c r="B18" s="120"/>
      <c r="C18" s="8"/>
      <c r="D18" s="198"/>
      <c r="E18" s="32"/>
      <c r="F18" s="8"/>
      <c r="G18" s="193"/>
      <c r="H18" s="10">
        <f t="shared" si="0"/>
        <v>0</v>
      </c>
    </row>
    <row r="19" spans="1:8" ht="12.75">
      <c r="A19" s="65">
        <f>'Gols marcats'!A19</f>
        <v>0</v>
      </c>
      <c r="B19" s="120"/>
      <c r="C19" s="8"/>
      <c r="D19" s="198"/>
      <c r="E19" s="32"/>
      <c r="F19" s="8"/>
      <c r="G19" s="193"/>
      <c r="H19" s="10">
        <f t="shared" si="0"/>
        <v>0</v>
      </c>
    </row>
    <row r="20" spans="1:8" ht="12.75">
      <c r="A20" s="65">
        <f>'Gols marcats'!A20</f>
        <v>0</v>
      </c>
      <c r="B20" s="120"/>
      <c r="C20" s="8"/>
      <c r="D20" s="198"/>
      <c r="E20" s="32"/>
      <c r="F20" s="8"/>
      <c r="G20" s="193"/>
      <c r="H20" s="10">
        <f t="shared" si="0"/>
        <v>0</v>
      </c>
    </row>
    <row r="21" spans="1:8" ht="12.75">
      <c r="A21" s="65">
        <f>'Gols marcats'!A21</f>
        <v>0</v>
      </c>
      <c r="B21" s="120"/>
      <c r="C21" s="8"/>
      <c r="D21" s="198"/>
      <c r="E21" s="32"/>
      <c r="F21" s="8"/>
      <c r="G21" s="193"/>
      <c r="H21" s="10">
        <f t="shared" si="0"/>
        <v>0</v>
      </c>
    </row>
    <row r="22" spans="1:8" ht="12.75">
      <c r="A22" s="65">
        <f>'Gols marcats'!A22</f>
        <v>0</v>
      </c>
      <c r="B22" s="120"/>
      <c r="C22" s="8"/>
      <c r="D22" s="198"/>
      <c r="E22" s="32"/>
      <c r="F22" s="8"/>
      <c r="G22" s="193"/>
      <c r="H22" s="10">
        <f t="shared" si="0"/>
        <v>0</v>
      </c>
    </row>
    <row r="23" spans="1:8" ht="12.75">
      <c r="A23" s="65">
        <f>'Gols marcats'!A23</f>
        <v>0</v>
      </c>
      <c r="B23" s="120"/>
      <c r="C23" s="8"/>
      <c r="D23" s="198"/>
      <c r="E23" s="32"/>
      <c r="F23" s="8"/>
      <c r="G23" s="193"/>
      <c r="H23" s="10">
        <f t="shared" si="0"/>
        <v>0</v>
      </c>
    </row>
    <row r="24" spans="1:8" ht="12.75">
      <c r="A24" s="65">
        <f>'Gols marcats'!A24</f>
        <v>0</v>
      </c>
      <c r="B24" s="120"/>
      <c r="C24" s="8"/>
      <c r="D24" s="198"/>
      <c r="E24" s="32"/>
      <c r="F24" s="8"/>
      <c r="G24" s="193"/>
      <c r="H24" s="10">
        <f t="shared" si="0"/>
        <v>0</v>
      </c>
    </row>
    <row r="25" spans="1:8" ht="12.75">
      <c r="A25" s="65">
        <f>'Gols marcats'!A25</f>
        <v>0</v>
      </c>
      <c r="B25" s="120"/>
      <c r="C25" s="8"/>
      <c r="D25" s="198"/>
      <c r="E25" s="32"/>
      <c r="F25" s="8"/>
      <c r="G25" s="193"/>
      <c r="H25" s="10">
        <f t="shared" si="0"/>
        <v>0</v>
      </c>
    </row>
    <row r="26" spans="1:8" ht="12.75">
      <c r="A26" s="65">
        <f>'Gols marcats'!A26</f>
        <v>0</v>
      </c>
      <c r="B26" s="120"/>
      <c r="C26" s="8"/>
      <c r="D26" s="198"/>
      <c r="E26" s="32"/>
      <c r="F26" s="8"/>
      <c r="G26" s="193"/>
      <c r="H26" s="10">
        <f t="shared" si="0"/>
        <v>0</v>
      </c>
    </row>
    <row r="27" spans="1:8" ht="12.75">
      <c r="A27" s="65">
        <f>'Gols marcats'!A27</f>
        <v>0</v>
      </c>
      <c r="B27" s="120"/>
      <c r="C27" s="8"/>
      <c r="D27" s="198"/>
      <c r="E27" s="32"/>
      <c r="F27" s="8"/>
      <c r="G27" s="193"/>
      <c r="H27" s="10">
        <f t="shared" si="0"/>
        <v>0</v>
      </c>
    </row>
    <row r="28" spans="1:8" ht="12.75">
      <c r="A28" s="65">
        <f>'Gols marcats'!A28</f>
        <v>0</v>
      </c>
      <c r="B28" s="120"/>
      <c r="C28" s="8"/>
      <c r="D28" s="198"/>
      <c r="E28" s="32"/>
      <c r="F28" s="8"/>
      <c r="G28" s="193"/>
      <c r="H28" s="10">
        <f t="shared" si="0"/>
        <v>0</v>
      </c>
    </row>
    <row r="29" spans="1:8" ht="12.75">
      <c r="A29" s="65">
        <f>'Gols marcats'!A29</f>
        <v>0</v>
      </c>
      <c r="B29" s="120"/>
      <c r="C29" s="8"/>
      <c r="D29" s="198"/>
      <c r="E29" s="32"/>
      <c r="F29" s="8"/>
      <c r="G29" s="193"/>
      <c r="H29" s="10">
        <f t="shared" si="0"/>
        <v>0</v>
      </c>
    </row>
    <row r="30" spans="1:8" ht="12.75">
      <c r="A30" s="65">
        <f>'Gols marcats'!A30</f>
        <v>0</v>
      </c>
      <c r="B30" s="120"/>
      <c r="C30" s="8"/>
      <c r="D30" s="198"/>
      <c r="E30" s="32"/>
      <c r="F30" s="8"/>
      <c r="G30" s="193"/>
      <c r="H30" s="10">
        <f t="shared" si="0"/>
        <v>0</v>
      </c>
    </row>
    <row r="31" spans="1:8" ht="12.75">
      <c r="A31" s="65">
        <f>'Gols marcats'!A31</f>
        <v>0</v>
      </c>
      <c r="B31" s="120"/>
      <c r="C31" s="8"/>
      <c r="D31" s="198"/>
      <c r="E31" s="32"/>
      <c r="F31" s="8"/>
      <c r="G31" s="193"/>
      <c r="H31" s="10">
        <f t="shared" si="0"/>
        <v>0</v>
      </c>
    </row>
    <row r="32" spans="1:8" ht="12.75">
      <c r="A32" s="65">
        <f>'Gols marcats'!A32</f>
        <v>0</v>
      </c>
      <c r="B32" s="120"/>
      <c r="C32" s="8"/>
      <c r="D32" s="198"/>
      <c r="E32" s="32"/>
      <c r="F32" s="8"/>
      <c r="G32" s="193"/>
      <c r="H32" s="10">
        <f t="shared" si="0"/>
        <v>0</v>
      </c>
    </row>
    <row r="33" spans="1:8" ht="12.75">
      <c r="A33" s="65">
        <f>'Gols marcats'!A33</f>
        <v>0</v>
      </c>
      <c r="B33" s="120"/>
      <c r="C33" s="8"/>
      <c r="D33" s="198"/>
      <c r="E33" s="32"/>
      <c r="F33" s="8"/>
      <c r="G33" s="193"/>
      <c r="H33" s="10">
        <f t="shared" si="0"/>
        <v>0</v>
      </c>
    </row>
    <row r="34" spans="1:8" ht="12.75">
      <c r="A34" s="65">
        <f>'Gols marcats'!A34</f>
        <v>0</v>
      </c>
      <c r="B34" s="120"/>
      <c r="C34" s="8"/>
      <c r="D34" s="198"/>
      <c r="E34" s="32"/>
      <c r="F34" s="8"/>
      <c r="G34" s="193"/>
      <c r="H34" s="10">
        <f t="shared" si="0"/>
        <v>0</v>
      </c>
    </row>
    <row r="35" spans="1:8" ht="12.75">
      <c r="A35" s="65">
        <f>'Gols marcats'!A35</f>
        <v>0</v>
      </c>
      <c r="B35" s="120"/>
      <c r="C35" s="8"/>
      <c r="D35" s="198"/>
      <c r="E35" s="32"/>
      <c r="F35" s="8"/>
      <c r="G35" s="193"/>
      <c r="H35" s="10">
        <f t="shared" si="0"/>
        <v>0</v>
      </c>
    </row>
    <row r="36" spans="1:8" ht="12.75">
      <c r="A36" s="65">
        <f>'Gols marcats'!A36</f>
        <v>0</v>
      </c>
      <c r="B36" s="120"/>
      <c r="C36" s="8"/>
      <c r="D36" s="198"/>
      <c r="E36" s="32"/>
      <c r="F36" s="8"/>
      <c r="G36" s="193"/>
      <c r="H36" s="10">
        <f t="shared" si="0"/>
        <v>0</v>
      </c>
    </row>
    <row r="37" spans="1:8" ht="12.75">
      <c r="A37" s="65">
        <f>'Gols marcats'!A37</f>
        <v>0</v>
      </c>
      <c r="B37" s="120"/>
      <c r="C37" s="8"/>
      <c r="D37" s="198"/>
      <c r="E37" s="32"/>
      <c r="F37" s="8"/>
      <c r="G37" s="193"/>
      <c r="H37" s="10">
        <f t="shared" si="0"/>
        <v>0</v>
      </c>
    </row>
    <row r="38" spans="1:8" ht="12.75">
      <c r="A38" s="65">
        <f>'Gols marcats'!A38</f>
        <v>0</v>
      </c>
      <c r="B38" s="120"/>
      <c r="C38" s="8"/>
      <c r="D38" s="198"/>
      <c r="E38" s="32"/>
      <c r="F38" s="8"/>
      <c r="G38" s="193"/>
      <c r="H38" s="10">
        <f t="shared" si="0"/>
        <v>0</v>
      </c>
    </row>
    <row r="39" spans="1:8" ht="12.75">
      <c r="A39" s="65">
        <f>'Gols marcats'!A39</f>
        <v>0</v>
      </c>
      <c r="B39" s="120"/>
      <c r="C39" s="8"/>
      <c r="D39" s="198"/>
      <c r="E39" s="32"/>
      <c r="F39" s="8"/>
      <c r="G39" s="193"/>
      <c r="H39" s="10">
        <f t="shared" si="0"/>
        <v>0</v>
      </c>
    </row>
    <row r="40" spans="1:8" ht="12.75">
      <c r="A40" s="65">
        <f>'Gols marcats'!A40</f>
        <v>0</v>
      </c>
      <c r="B40" s="120"/>
      <c r="C40" s="8"/>
      <c r="D40" s="198"/>
      <c r="E40" s="32"/>
      <c r="F40" s="8"/>
      <c r="G40" s="193"/>
      <c r="H40" s="10">
        <f t="shared" si="0"/>
        <v>0</v>
      </c>
    </row>
    <row r="41" spans="1:8" ht="12.75">
      <c r="A41" s="65">
        <f>'Gols marcats'!A41</f>
        <v>0</v>
      </c>
      <c r="B41" s="120"/>
      <c r="C41" s="8"/>
      <c r="D41" s="198"/>
      <c r="E41" s="32"/>
      <c r="F41" s="8"/>
      <c r="G41" s="193"/>
      <c r="H41" s="10">
        <f t="shared" si="0"/>
        <v>0</v>
      </c>
    </row>
    <row r="42" spans="1:8" ht="12.75">
      <c r="A42" s="65">
        <f>'Gols marcats'!A42</f>
        <v>0</v>
      </c>
      <c r="B42" s="120"/>
      <c r="C42" s="8"/>
      <c r="D42" s="198"/>
      <c r="E42" s="32"/>
      <c r="F42" s="8"/>
      <c r="G42" s="193"/>
      <c r="H42" s="10">
        <f t="shared" si="0"/>
        <v>0</v>
      </c>
    </row>
    <row r="43" spans="1:8" ht="12.75">
      <c r="A43" s="65">
        <f>'Gols marcats'!A43</f>
        <v>0</v>
      </c>
      <c r="B43" s="120"/>
      <c r="C43" s="8"/>
      <c r="D43" s="198"/>
      <c r="E43" s="32"/>
      <c r="F43" s="8"/>
      <c r="G43" s="193"/>
      <c r="H43" s="10">
        <f t="shared" si="0"/>
        <v>0</v>
      </c>
    </row>
    <row r="44" spans="1:8" ht="12.75">
      <c r="A44" s="65">
        <f>'Gols marcats'!A44</f>
        <v>0</v>
      </c>
      <c r="B44" s="120"/>
      <c r="C44" s="8"/>
      <c r="D44" s="198"/>
      <c r="E44" s="32"/>
      <c r="F44" s="8"/>
      <c r="G44" s="193"/>
      <c r="H44" s="10">
        <f t="shared" si="0"/>
        <v>0</v>
      </c>
    </row>
    <row r="45" spans="1:8" ht="12.75">
      <c r="A45" s="65">
        <f>'Gols marcats'!A45</f>
        <v>0</v>
      </c>
      <c r="B45" s="120"/>
      <c r="C45" s="8"/>
      <c r="D45" s="198"/>
      <c r="E45" s="32"/>
      <c r="F45" s="8"/>
      <c r="G45" s="193"/>
      <c r="H45" s="10">
        <f t="shared" si="0"/>
        <v>0</v>
      </c>
    </row>
    <row r="46" spans="1:8" ht="12.75">
      <c r="A46" s="65">
        <f>'Gols marcats'!A46</f>
        <v>0</v>
      </c>
      <c r="B46" s="120"/>
      <c r="C46" s="8"/>
      <c r="D46" s="198"/>
      <c r="E46" s="32"/>
      <c r="F46" s="8"/>
      <c r="G46" s="193"/>
      <c r="H46" s="10">
        <f t="shared" si="0"/>
        <v>0</v>
      </c>
    </row>
    <row r="47" spans="1:8" ht="12.75">
      <c r="A47" s="65">
        <f>'Gols marcats'!A47</f>
        <v>0</v>
      </c>
      <c r="B47" s="120"/>
      <c r="C47" s="8"/>
      <c r="D47" s="198"/>
      <c r="E47" s="32"/>
      <c r="F47" s="8"/>
      <c r="G47" s="193"/>
      <c r="H47" s="10">
        <f t="shared" si="0"/>
        <v>0</v>
      </c>
    </row>
    <row r="48" spans="1:8" ht="12.75">
      <c r="A48" s="65">
        <f>'Gols marcats'!A48</f>
        <v>0</v>
      </c>
      <c r="B48" s="120"/>
      <c r="C48" s="8"/>
      <c r="D48" s="198"/>
      <c r="E48" s="32"/>
      <c r="F48" s="8"/>
      <c r="G48" s="193"/>
      <c r="H48" s="10">
        <f t="shared" si="0"/>
        <v>0</v>
      </c>
    </row>
    <row r="49" spans="1:8" ht="12.75">
      <c r="A49" s="65">
        <f>'Gols marcats'!A49</f>
        <v>0</v>
      </c>
      <c r="B49" s="120"/>
      <c r="C49" s="8"/>
      <c r="D49" s="198"/>
      <c r="E49" s="32"/>
      <c r="F49" s="8"/>
      <c r="G49" s="193"/>
      <c r="H49" s="10">
        <f t="shared" si="0"/>
        <v>0</v>
      </c>
    </row>
    <row r="50" spans="1:8" ht="13.5" thickBot="1">
      <c r="A50" s="65">
        <f>'Gols marcats'!A50</f>
        <v>0</v>
      </c>
      <c r="B50" s="55"/>
      <c r="C50" s="35"/>
      <c r="D50" s="199"/>
      <c r="E50" s="201"/>
      <c r="F50" s="35"/>
      <c r="G50" s="194"/>
      <c r="H50" s="10">
        <f t="shared" si="0"/>
        <v>0</v>
      </c>
    </row>
    <row r="51" spans="1:14" ht="14.25" thickBot="1" thickTop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SUM(B3:B50)</f>
        <v>0</v>
      </c>
      <c r="C53" s="56" t="e">
        <f>(B53/N53)</f>
        <v>#DIV/0!</v>
      </c>
      <c r="D53" s="35">
        <f>SUM(C3:C50)</f>
        <v>0</v>
      </c>
      <c r="E53" s="56" t="e">
        <f>(D53/N53)</f>
        <v>#DIV/0!</v>
      </c>
      <c r="F53" s="35">
        <f>SUM(D3:D50)</f>
        <v>0</v>
      </c>
      <c r="G53" s="57" t="e">
        <f>(F53/N53)</f>
        <v>#DIV/0!</v>
      </c>
      <c r="H53" s="55">
        <f>SUM(E3:E50)</f>
        <v>0</v>
      </c>
      <c r="I53" s="56" t="e">
        <f>(H53/N53)</f>
        <v>#DIV/0!</v>
      </c>
      <c r="J53" s="35">
        <f>SUM(F3:F50)</f>
        <v>0</v>
      </c>
      <c r="K53" s="56" t="e">
        <f>(J53/N53)</f>
        <v>#DIV/0!</v>
      </c>
      <c r="L53" s="35">
        <f>SUM(G3:G50)</f>
        <v>0</v>
      </c>
      <c r="M53" s="57" t="e">
        <f>(L53/N53)</f>
        <v>#DIV/0!</v>
      </c>
      <c r="N53" s="59">
        <f>SUM(H3:H50)</f>
        <v>0</v>
      </c>
    </row>
    <row r="54" ht="13.5" thickTop="1"/>
    <row r="55" spans="2:7" ht="12.75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0</v>
      </c>
      <c r="C56" s="12">
        <f>H53+J53+L53</f>
        <v>0</v>
      </c>
      <c r="D56" s="12"/>
      <c r="E56" s="12">
        <f>B53+H53</f>
        <v>0</v>
      </c>
      <c r="F56" s="12">
        <f>D53+J53</f>
        <v>0</v>
      </c>
      <c r="G56" s="12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>
        <f>'Gols marcats'!A3</f>
        <v>0</v>
      </c>
      <c r="B3" s="195">
        <f>'Gols marcats'!B3</f>
        <v>0</v>
      </c>
      <c r="C3" s="196">
        <f>'Gols marcats'!C3</f>
        <v>0</v>
      </c>
      <c r="D3" s="203">
        <f>'Gols marcats'!D3</f>
        <v>0</v>
      </c>
      <c r="E3" s="202">
        <f>'Gols marcats'!E3</f>
        <v>0</v>
      </c>
      <c r="F3" s="196">
        <f>'Gols marcats'!F3</f>
        <v>0</v>
      </c>
      <c r="G3" s="188">
        <f>'Gols marcats'!G3</f>
        <v>0</v>
      </c>
      <c r="H3" s="10">
        <f>SUM(B3:G3)</f>
        <v>0</v>
      </c>
    </row>
    <row r="4" spans="1:8" ht="12.75">
      <c r="A4" s="65">
        <f>'Gols marcats'!A4</f>
        <v>0</v>
      </c>
      <c r="B4" s="143">
        <f>'Gols marcats'!B4</f>
        <v>0</v>
      </c>
      <c r="C4" s="67">
        <f>'Gols marcats'!C4</f>
        <v>0</v>
      </c>
      <c r="D4" s="94">
        <f>'Gols marcats'!D4</f>
        <v>0</v>
      </c>
      <c r="E4" s="93">
        <f>'Gols marcats'!E4</f>
        <v>0</v>
      </c>
      <c r="F4" s="67">
        <f>'Gols marcats'!F4</f>
        <v>0</v>
      </c>
      <c r="G4" s="188">
        <f>'Gols marcats'!G4</f>
        <v>0</v>
      </c>
      <c r="H4" s="10">
        <f>SUM(B4:G4)</f>
        <v>0</v>
      </c>
    </row>
    <row r="5" spans="1:8" ht="12.75">
      <c r="A5" s="65">
        <f>'Gols marcats'!A5</f>
        <v>0</v>
      </c>
      <c r="B5" s="143">
        <f>'Gols marcats'!B5</f>
        <v>0</v>
      </c>
      <c r="C5" s="67">
        <f>'Gols marcats'!C5</f>
        <v>0</v>
      </c>
      <c r="D5" s="94">
        <f>'Gols marcats'!D5</f>
        <v>0</v>
      </c>
      <c r="E5" s="93">
        <f>'Gols marcats'!E5</f>
        <v>0</v>
      </c>
      <c r="F5" s="67">
        <f>'Gols marcats'!F5</f>
        <v>0</v>
      </c>
      <c r="G5" s="188">
        <f>'Gols marcats'!G5</f>
        <v>0</v>
      </c>
      <c r="H5" s="10">
        <f>SUM(B5:G5)</f>
        <v>0</v>
      </c>
    </row>
    <row r="6" spans="1:8" ht="12.75">
      <c r="A6" s="65">
        <f>'Gols marcats'!A6</f>
        <v>0</v>
      </c>
      <c r="B6" s="143">
        <f>'Gols marcats'!B6</f>
        <v>0</v>
      </c>
      <c r="C6" s="67">
        <f>'Gols marcats'!C6</f>
        <v>0</v>
      </c>
      <c r="D6" s="94">
        <f>'Gols marcats'!D6</f>
        <v>0</v>
      </c>
      <c r="E6" s="93">
        <f>'Gols marcats'!E6</f>
        <v>0</v>
      </c>
      <c r="F6" s="67">
        <f>'Gols marcats'!F6</f>
        <v>0</v>
      </c>
      <c r="G6" s="188">
        <f>'Gols marcats'!G6</f>
        <v>0</v>
      </c>
      <c r="H6" s="10">
        <f aca="true" t="shared" si="0" ref="H6:H50">SUM(B6:G6)</f>
        <v>0</v>
      </c>
    </row>
    <row r="7" spans="1:8" ht="12.75">
      <c r="A7" s="65">
        <f>'Gols marcats'!A7</f>
        <v>0</v>
      </c>
      <c r="B7" s="143">
        <f>'Gols marcats'!B7</f>
        <v>0</v>
      </c>
      <c r="C7" s="67">
        <f>'Gols marcats'!C7</f>
        <v>0</v>
      </c>
      <c r="D7" s="94">
        <f>'Gols marcats'!D7</f>
        <v>0</v>
      </c>
      <c r="E7" s="93">
        <f>'Gols marcats'!E7</f>
        <v>0</v>
      </c>
      <c r="F7" s="67">
        <f>'Gols marcats'!F7</f>
        <v>0</v>
      </c>
      <c r="G7" s="188">
        <f>'Gols marcats'!G7</f>
        <v>0</v>
      </c>
      <c r="H7" s="10">
        <f t="shared" si="0"/>
        <v>0</v>
      </c>
    </row>
    <row r="8" spans="1:8" ht="12.75">
      <c r="A8" s="65">
        <f>'Gols marcats'!A8</f>
        <v>0</v>
      </c>
      <c r="B8" s="143">
        <f>'Gols marcats'!B8</f>
        <v>0</v>
      </c>
      <c r="C8" s="67">
        <f>'Gols marcats'!C8</f>
        <v>0</v>
      </c>
      <c r="D8" s="94">
        <f>'Gols marcats'!D8</f>
        <v>0</v>
      </c>
      <c r="E8" s="93">
        <f>'Gols marcats'!E8</f>
        <v>0</v>
      </c>
      <c r="F8" s="67">
        <f>'Gols marcats'!F8</f>
        <v>0</v>
      </c>
      <c r="G8" s="188">
        <f>'Gols marcats'!G8</f>
        <v>0</v>
      </c>
      <c r="H8" s="10">
        <f t="shared" si="0"/>
        <v>0</v>
      </c>
    </row>
    <row r="9" spans="1:8" ht="12.75">
      <c r="A9" s="65">
        <f>'Gols marcats'!A9</f>
        <v>0</v>
      </c>
      <c r="B9" s="143">
        <f>'Gols marcats'!B9</f>
        <v>0</v>
      </c>
      <c r="C9" s="67">
        <f>'Gols marcats'!C9</f>
        <v>0</v>
      </c>
      <c r="D9" s="94">
        <f>'Gols marcats'!D9</f>
        <v>0</v>
      </c>
      <c r="E9" s="93">
        <f>'Gols marcats'!E9</f>
        <v>0</v>
      </c>
      <c r="F9" s="67">
        <f>'Gols marcats'!F9</f>
        <v>0</v>
      </c>
      <c r="G9" s="188">
        <f>'Gols marcats'!G9</f>
        <v>0</v>
      </c>
      <c r="H9" s="10">
        <f t="shared" si="0"/>
        <v>0</v>
      </c>
    </row>
    <row r="10" spans="1:8" ht="12.75">
      <c r="A10" s="65">
        <f>'Gols marcats'!A10</f>
        <v>0</v>
      </c>
      <c r="B10" s="143">
        <f>'Gols marcats'!B10</f>
        <v>0</v>
      </c>
      <c r="C10" s="67">
        <f>'Gols marcats'!C10</f>
        <v>0</v>
      </c>
      <c r="D10" s="94">
        <f>'Gols marcats'!D10</f>
        <v>0</v>
      </c>
      <c r="E10" s="93">
        <f>'Gols marcats'!E10</f>
        <v>0</v>
      </c>
      <c r="F10" s="67">
        <f>'Gols marcats'!F10</f>
        <v>0</v>
      </c>
      <c r="G10" s="188">
        <f>'Gols marcats'!G10</f>
        <v>0</v>
      </c>
      <c r="H10" s="10">
        <f t="shared" si="0"/>
        <v>0</v>
      </c>
    </row>
    <row r="11" spans="1:8" ht="12.75">
      <c r="A11" s="65">
        <f>'Gols marcats'!A11</f>
        <v>0</v>
      </c>
      <c r="B11" s="143">
        <f>'Gols marcats'!B11</f>
        <v>0</v>
      </c>
      <c r="C11" s="67">
        <f>'Gols marcats'!C11</f>
        <v>0</v>
      </c>
      <c r="D11" s="94">
        <f>'Gols marcats'!D11</f>
        <v>0</v>
      </c>
      <c r="E11" s="93">
        <f>'Gols marcats'!E11</f>
        <v>0</v>
      </c>
      <c r="F11" s="67">
        <f>'Gols marcats'!F11</f>
        <v>0</v>
      </c>
      <c r="G11" s="188">
        <f>'Gols marcats'!G11</f>
        <v>0</v>
      </c>
      <c r="H11" s="10">
        <f t="shared" si="0"/>
        <v>0</v>
      </c>
    </row>
    <row r="12" spans="1:8" ht="12.75">
      <c r="A12" s="65">
        <f>'Gols marcats'!A12</f>
        <v>0</v>
      </c>
      <c r="B12" s="143">
        <f>'Gols marcats'!B12</f>
        <v>0</v>
      </c>
      <c r="C12" s="67">
        <f>'Gols marcats'!C12</f>
        <v>0</v>
      </c>
      <c r="D12" s="94">
        <f>'Gols marcats'!D12</f>
        <v>0</v>
      </c>
      <c r="E12" s="93">
        <f>'Gols marcats'!E12</f>
        <v>0</v>
      </c>
      <c r="F12" s="67">
        <f>'Gols marcats'!F12</f>
        <v>0</v>
      </c>
      <c r="G12" s="188">
        <f>'Gols marcats'!G12</f>
        <v>0</v>
      </c>
      <c r="H12" s="10">
        <f t="shared" si="0"/>
        <v>0</v>
      </c>
    </row>
    <row r="13" spans="1:8" ht="12.75">
      <c r="A13" s="65">
        <f>'Gols marcats'!A13</f>
        <v>0</v>
      </c>
      <c r="B13" s="143">
        <f>'Gols marcats'!B13</f>
        <v>0</v>
      </c>
      <c r="C13" s="67">
        <f>'Gols marcats'!C13</f>
        <v>0</v>
      </c>
      <c r="D13" s="94">
        <f>'Gols marcats'!D13</f>
        <v>0</v>
      </c>
      <c r="E13" s="93">
        <f>'Gols marcats'!E13</f>
        <v>0</v>
      </c>
      <c r="F13" s="67">
        <f>'Gols marcats'!F13</f>
        <v>0</v>
      </c>
      <c r="G13" s="188">
        <f>'Gols marcats'!G13</f>
        <v>0</v>
      </c>
      <c r="H13" s="10">
        <f t="shared" si="0"/>
        <v>0</v>
      </c>
    </row>
    <row r="14" spans="1:8" ht="12.75">
      <c r="A14" s="65">
        <f>'Gols marcats'!A14</f>
        <v>0</v>
      </c>
      <c r="B14" s="143">
        <f>'Gols marcats'!B14</f>
        <v>0</v>
      </c>
      <c r="C14" s="67">
        <f>'Gols marcats'!C14</f>
        <v>0</v>
      </c>
      <c r="D14" s="94">
        <f>'Gols marcats'!D14</f>
        <v>0</v>
      </c>
      <c r="E14" s="93">
        <f>'Gols marcats'!E14</f>
        <v>0</v>
      </c>
      <c r="F14" s="67">
        <f>'Gols marcats'!F14</f>
        <v>0</v>
      </c>
      <c r="G14" s="188">
        <f>'Gols marcats'!G14</f>
        <v>0</v>
      </c>
      <c r="H14" s="10">
        <f t="shared" si="0"/>
        <v>0</v>
      </c>
    </row>
    <row r="15" spans="1:8" ht="12.75">
      <c r="A15" s="65">
        <f>'Gols marcats'!A15</f>
        <v>0</v>
      </c>
      <c r="B15" s="143">
        <f>'Gols marcats'!B15</f>
        <v>0</v>
      </c>
      <c r="C15" s="67">
        <f>'Gols marcats'!C15</f>
        <v>0</v>
      </c>
      <c r="D15" s="94">
        <f>'Gols marcats'!D15</f>
        <v>0</v>
      </c>
      <c r="E15" s="93">
        <f>'Gols marcats'!E15</f>
        <v>0</v>
      </c>
      <c r="F15" s="67">
        <f>'Gols marcats'!F15</f>
        <v>0</v>
      </c>
      <c r="G15" s="188">
        <f>'Gols marcats'!G15</f>
        <v>0</v>
      </c>
      <c r="H15" s="10">
        <f t="shared" si="0"/>
        <v>0</v>
      </c>
    </row>
    <row r="16" spans="1:8" ht="12.75">
      <c r="A16" s="65">
        <f>'Gols marcats'!A16</f>
        <v>0</v>
      </c>
      <c r="B16" s="143">
        <f>'Gols marcats'!B16</f>
        <v>0</v>
      </c>
      <c r="C16" s="67">
        <f>'Gols marcats'!C16</f>
        <v>0</v>
      </c>
      <c r="D16" s="94">
        <f>'Gols marcats'!D16</f>
        <v>0</v>
      </c>
      <c r="E16" s="93">
        <f>'Gols marcats'!E16</f>
        <v>0</v>
      </c>
      <c r="F16" s="67">
        <f>'Gols marcats'!F16</f>
        <v>0</v>
      </c>
      <c r="G16" s="188">
        <f>'Gols marcats'!G16</f>
        <v>0</v>
      </c>
      <c r="H16" s="10">
        <f t="shared" si="0"/>
        <v>0</v>
      </c>
    </row>
    <row r="17" spans="1:8" ht="12.75">
      <c r="A17" s="65">
        <f>'Gols marcats'!A17</f>
        <v>0</v>
      </c>
      <c r="B17" s="143">
        <f>'Gols marcats'!B17</f>
        <v>0</v>
      </c>
      <c r="C17" s="67">
        <f>'Gols marcats'!C17</f>
        <v>0</v>
      </c>
      <c r="D17" s="94">
        <f>'Gols marcats'!D17</f>
        <v>0</v>
      </c>
      <c r="E17" s="93">
        <f>'Gols marcats'!E17</f>
        <v>0</v>
      </c>
      <c r="F17" s="67">
        <f>'Gols marcats'!F17</f>
        <v>0</v>
      </c>
      <c r="G17" s="188">
        <f>'Gols marcats'!G17</f>
        <v>0</v>
      </c>
      <c r="H17" s="10">
        <f t="shared" si="0"/>
        <v>0</v>
      </c>
    </row>
    <row r="18" spans="1:8" ht="12.75">
      <c r="A18" s="65">
        <f>'Gols marcats'!A18</f>
        <v>0</v>
      </c>
      <c r="B18" s="143">
        <f>'Gols marcats'!B18</f>
        <v>0</v>
      </c>
      <c r="C18" s="67">
        <f>'Gols marcats'!C18</f>
        <v>0</v>
      </c>
      <c r="D18" s="94">
        <f>'Gols marcats'!D18</f>
        <v>0</v>
      </c>
      <c r="E18" s="93">
        <f>'Gols marcats'!E18</f>
        <v>0</v>
      </c>
      <c r="F18" s="67">
        <f>'Gols marcats'!F18</f>
        <v>0</v>
      </c>
      <c r="G18" s="188">
        <f>'Gols marcats'!G18</f>
        <v>0</v>
      </c>
      <c r="H18" s="10">
        <f t="shared" si="0"/>
        <v>0</v>
      </c>
    </row>
    <row r="19" spans="1:8" ht="12.75">
      <c r="A19" s="65">
        <f>'Gols marcats'!A19</f>
        <v>0</v>
      </c>
      <c r="B19" s="143">
        <f>'Gols marcats'!B19</f>
        <v>0</v>
      </c>
      <c r="C19" s="67">
        <f>'Gols marcats'!C19</f>
        <v>0</v>
      </c>
      <c r="D19" s="94">
        <f>'Gols marcats'!D19</f>
        <v>0</v>
      </c>
      <c r="E19" s="93">
        <f>'Gols marcats'!E19</f>
        <v>0</v>
      </c>
      <c r="F19" s="67">
        <f>'Gols marcats'!F19</f>
        <v>0</v>
      </c>
      <c r="G19" s="188">
        <f>'Gols marcats'!G19</f>
        <v>0</v>
      </c>
      <c r="H19" s="10">
        <f t="shared" si="0"/>
        <v>0</v>
      </c>
    </row>
    <row r="20" spans="1:8" ht="12.75">
      <c r="A20" s="65">
        <f>'Gols marcats'!A20</f>
        <v>0</v>
      </c>
      <c r="B20" s="143">
        <f>'Gols marcats'!B20</f>
        <v>0</v>
      </c>
      <c r="C20" s="67">
        <f>'Gols marcats'!C20</f>
        <v>0</v>
      </c>
      <c r="D20" s="94">
        <f>'Gols marcats'!D20</f>
        <v>0</v>
      </c>
      <c r="E20" s="93">
        <f>'Gols marcats'!E20</f>
        <v>0</v>
      </c>
      <c r="F20" s="67">
        <f>'Gols marcats'!F20</f>
        <v>0</v>
      </c>
      <c r="G20" s="188">
        <f>'Gols marcats'!G20</f>
        <v>0</v>
      </c>
      <c r="H20" s="10">
        <f t="shared" si="0"/>
        <v>0</v>
      </c>
    </row>
    <row r="21" spans="1:8" ht="12.75">
      <c r="A21" s="65">
        <f>'Gols marcats'!A21</f>
        <v>0</v>
      </c>
      <c r="B21" s="143">
        <f>'Gols marcats'!B21</f>
        <v>0</v>
      </c>
      <c r="C21" s="67">
        <f>'Gols marcats'!C21</f>
        <v>0</v>
      </c>
      <c r="D21" s="94">
        <f>'Gols marcats'!D21</f>
        <v>0</v>
      </c>
      <c r="E21" s="93">
        <f>'Gols marcats'!E21</f>
        <v>0</v>
      </c>
      <c r="F21" s="67">
        <f>'Gols marcats'!F21</f>
        <v>0</v>
      </c>
      <c r="G21" s="188">
        <f>'Gols marcats'!G21</f>
        <v>0</v>
      </c>
      <c r="H21" s="10">
        <f t="shared" si="0"/>
        <v>0</v>
      </c>
    </row>
    <row r="22" spans="1:8" ht="12.75">
      <c r="A22" s="65">
        <f>'Gols marcats'!A22</f>
        <v>0</v>
      </c>
      <c r="B22" s="143">
        <f>'Gols marcats'!B22</f>
        <v>0</v>
      </c>
      <c r="C22" s="67">
        <f>'Gols marcats'!C22</f>
        <v>0</v>
      </c>
      <c r="D22" s="94">
        <f>'Gols marcats'!D22</f>
        <v>0</v>
      </c>
      <c r="E22" s="93">
        <f>'Gols marcats'!E22</f>
        <v>0</v>
      </c>
      <c r="F22" s="67">
        <f>'Gols marcats'!F22</f>
        <v>0</v>
      </c>
      <c r="G22" s="188">
        <f>'Gols marcats'!G22</f>
        <v>0</v>
      </c>
      <c r="H22" s="10">
        <f t="shared" si="0"/>
        <v>0</v>
      </c>
    </row>
    <row r="23" spans="1:8" ht="12.75">
      <c r="A23" s="65">
        <f>'Gols marcats'!A23</f>
        <v>0</v>
      </c>
      <c r="B23" s="143">
        <f>'Gols marcats'!B23</f>
        <v>0</v>
      </c>
      <c r="C23" s="67">
        <f>'Gols marcats'!C23</f>
        <v>0</v>
      </c>
      <c r="D23" s="94">
        <f>'Gols marcats'!D23</f>
        <v>0</v>
      </c>
      <c r="E23" s="93">
        <f>'Gols marcats'!E23</f>
        <v>0</v>
      </c>
      <c r="F23" s="67">
        <f>'Gols marcats'!F23</f>
        <v>0</v>
      </c>
      <c r="G23" s="188">
        <f>'Gols marcats'!G23</f>
        <v>0</v>
      </c>
      <c r="H23" s="10">
        <f t="shared" si="0"/>
        <v>0</v>
      </c>
    </row>
    <row r="24" spans="1:8" ht="12.75">
      <c r="A24" s="65">
        <f>'Gols marcats'!A24</f>
        <v>0</v>
      </c>
      <c r="B24" s="143">
        <f>'Gols marcats'!B24</f>
        <v>0</v>
      </c>
      <c r="C24" s="67">
        <f>'Gols marcats'!C24</f>
        <v>0</v>
      </c>
      <c r="D24" s="94">
        <f>'Gols marcats'!D24</f>
        <v>0</v>
      </c>
      <c r="E24" s="93">
        <f>'Gols marcats'!E24</f>
        <v>0</v>
      </c>
      <c r="F24" s="67">
        <f>'Gols marcats'!F24</f>
        <v>0</v>
      </c>
      <c r="G24" s="188">
        <f>'Gols marcats'!G24</f>
        <v>0</v>
      </c>
      <c r="H24" s="10">
        <f t="shared" si="0"/>
        <v>0</v>
      </c>
    </row>
    <row r="25" spans="1:8" ht="12.75">
      <c r="A25" s="65">
        <f>'Gols marcats'!A25</f>
        <v>0</v>
      </c>
      <c r="B25" s="143">
        <f>'Gols marcats'!B25</f>
        <v>0</v>
      </c>
      <c r="C25" s="67">
        <f>'Gols marcats'!C25</f>
        <v>0</v>
      </c>
      <c r="D25" s="94">
        <f>'Gols marcats'!D25</f>
        <v>0</v>
      </c>
      <c r="E25" s="93">
        <f>'Gols marcats'!E25</f>
        <v>0</v>
      </c>
      <c r="F25" s="67">
        <f>'Gols marcats'!F25</f>
        <v>0</v>
      </c>
      <c r="G25" s="188">
        <f>'Gols marcats'!G25</f>
        <v>0</v>
      </c>
      <c r="H25" s="10">
        <f t="shared" si="0"/>
        <v>0</v>
      </c>
    </row>
    <row r="26" spans="1:8" ht="12.75">
      <c r="A26" s="65">
        <f>'Gols marcats'!A26</f>
        <v>0</v>
      </c>
      <c r="B26" s="143">
        <f>'Gols marcats'!B26</f>
        <v>0</v>
      </c>
      <c r="C26" s="67">
        <f>'Gols marcats'!C26</f>
        <v>0</v>
      </c>
      <c r="D26" s="94">
        <f>'Gols marcats'!D26</f>
        <v>0</v>
      </c>
      <c r="E26" s="93">
        <f>'Gols marcats'!E26</f>
        <v>0</v>
      </c>
      <c r="F26" s="67">
        <f>'Gols marcats'!F26</f>
        <v>0</v>
      </c>
      <c r="G26" s="188">
        <f>'Gols marcats'!G26</f>
        <v>0</v>
      </c>
      <c r="H26" s="10">
        <f t="shared" si="0"/>
        <v>0</v>
      </c>
    </row>
    <row r="27" spans="1:8" ht="12.75">
      <c r="A27" s="65">
        <f>'Gols marcats'!A27</f>
        <v>0</v>
      </c>
      <c r="B27" s="143">
        <f>'Gols marcats'!B27</f>
        <v>0</v>
      </c>
      <c r="C27" s="67">
        <f>'Gols marcats'!C27</f>
        <v>0</v>
      </c>
      <c r="D27" s="94">
        <f>'Gols marcats'!D27</f>
        <v>0</v>
      </c>
      <c r="E27" s="93">
        <f>'Gols marcats'!E27</f>
        <v>0</v>
      </c>
      <c r="F27" s="67">
        <f>'Gols marcats'!F27</f>
        <v>0</v>
      </c>
      <c r="G27" s="188">
        <f>'Gols marcats'!G27</f>
        <v>0</v>
      </c>
      <c r="H27" s="10">
        <f t="shared" si="0"/>
        <v>0</v>
      </c>
    </row>
    <row r="28" spans="1:8" ht="12.75">
      <c r="A28" s="65">
        <f>'Gols marcats'!A28</f>
        <v>0</v>
      </c>
      <c r="B28" s="143">
        <f>'Gols marcats'!B28</f>
        <v>0</v>
      </c>
      <c r="C28" s="67">
        <f>'Gols marcats'!C28</f>
        <v>0</v>
      </c>
      <c r="D28" s="94">
        <f>'Gols marcats'!D28</f>
        <v>0</v>
      </c>
      <c r="E28" s="93">
        <f>'Gols marcats'!E28</f>
        <v>0</v>
      </c>
      <c r="F28" s="67">
        <f>'Gols marcats'!F28</f>
        <v>0</v>
      </c>
      <c r="G28" s="188">
        <f>'Gols marcats'!G28</f>
        <v>0</v>
      </c>
      <c r="H28" s="10">
        <f t="shared" si="0"/>
        <v>0</v>
      </c>
    </row>
    <row r="29" spans="1:8" ht="12.75">
      <c r="A29" s="65">
        <f>'Gols marcats'!A29</f>
        <v>0</v>
      </c>
      <c r="B29" s="143">
        <f>'Gols marcats'!B29</f>
        <v>0</v>
      </c>
      <c r="C29" s="67">
        <f>'Gols marcats'!C29</f>
        <v>0</v>
      </c>
      <c r="D29" s="94">
        <f>'Gols marcats'!D29</f>
        <v>0</v>
      </c>
      <c r="E29" s="93">
        <f>'Gols marcats'!E29</f>
        <v>0</v>
      </c>
      <c r="F29" s="67">
        <f>'Gols marcats'!F29</f>
        <v>0</v>
      </c>
      <c r="G29" s="188">
        <f>'Gols marcats'!G29</f>
        <v>0</v>
      </c>
      <c r="H29" s="10">
        <f t="shared" si="0"/>
        <v>0</v>
      </c>
    </row>
    <row r="30" spans="1:8" ht="12.75">
      <c r="A30" s="65">
        <f>'Gols marcats'!A30</f>
        <v>0</v>
      </c>
      <c r="B30" s="143">
        <f>'Gols marcats'!B30</f>
        <v>0</v>
      </c>
      <c r="C30" s="67">
        <f>'Gols marcats'!C30</f>
        <v>0</v>
      </c>
      <c r="D30" s="94">
        <f>'Gols marcats'!D30</f>
        <v>0</v>
      </c>
      <c r="E30" s="93">
        <f>'Gols marcats'!E30</f>
        <v>0</v>
      </c>
      <c r="F30" s="67">
        <f>'Gols marcats'!F30</f>
        <v>0</v>
      </c>
      <c r="G30" s="188">
        <f>'Gols marcats'!G30</f>
        <v>0</v>
      </c>
      <c r="H30" s="10">
        <f t="shared" si="0"/>
        <v>0</v>
      </c>
    </row>
    <row r="31" spans="1:8" ht="12.75">
      <c r="A31" s="65">
        <f>'Gols marcats'!A31</f>
        <v>0</v>
      </c>
      <c r="B31" s="143">
        <f>'Gols marcats'!B31</f>
        <v>0</v>
      </c>
      <c r="C31" s="67">
        <f>'Gols marcats'!C31</f>
        <v>0</v>
      </c>
      <c r="D31" s="94">
        <f>'Gols marcats'!D31</f>
        <v>0</v>
      </c>
      <c r="E31" s="93">
        <f>'Gols marcats'!E31</f>
        <v>0</v>
      </c>
      <c r="F31" s="67">
        <f>'Gols marcats'!F31</f>
        <v>0</v>
      </c>
      <c r="G31" s="188">
        <f>'Gols marcats'!G31</f>
        <v>0</v>
      </c>
      <c r="H31" s="10">
        <f t="shared" si="0"/>
        <v>0</v>
      </c>
    </row>
    <row r="32" spans="1:8" ht="12.75">
      <c r="A32" s="65">
        <f>'Gols marcats'!A32</f>
        <v>0</v>
      </c>
      <c r="B32" s="143">
        <f>'Gols marcats'!B32</f>
        <v>0</v>
      </c>
      <c r="C32" s="67">
        <f>'Gols marcats'!C32</f>
        <v>0</v>
      </c>
      <c r="D32" s="94">
        <f>'Gols marcats'!D32</f>
        <v>0</v>
      </c>
      <c r="E32" s="93">
        <f>'Gols marcats'!E32</f>
        <v>0</v>
      </c>
      <c r="F32" s="67">
        <f>'Gols marcats'!F32</f>
        <v>0</v>
      </c>
      <c r="G32" s="188">
        <f>'Gols marcats'!G32</f>
        <v>0</v>
      </c>
      <c r="H32" s="10">
        <f t="shared" si="0"/>
        <v>0</v>
      </c>
    </row>
    <row r="33" spans="1:8" ht="12.75">
      <c r="A33" s="65">
        <f>'Gols marcats'!A33</f>
        <v>0</v>
      </c>
      <c r="B33" s="143">
        <f>'Gols marcats'!B33</f>
        <v>0</v>
      </c>
      <c r="C33" s="67">
        <f>'Gols marcats'!C33</f>
        <v>0</v>
      </c>
      <c r="D33" s="94">
        <f>'Gols marcats'!D33</f>
        <v>0</v>
      </c>
      <c r="E33" s="93">
        <f>'Gols marcats'!E33</f>
        <v>0</v>
      </c>
      <c r="F33" s="67">
        <f>'Gols marcats'!F33</f>
        <v>0</v>
      </c>
      <c r="G33" s="188">
        <f>'Gols marcats'!G33</f>
        <v>0</v>
      </c>
      <c r="H33" s="10">
        <f t="shared" si="0"/>
        <v>0</v>
      </c>
    </row>
    <row r="34" spans="1:8" ht="12.75">
      <c r="A34" s="65">
        <f>'Gols marcats'!A34</f>
        <v>0</v>
      </c>
      <c r="B34" s="143">
        <f>'Gols marcats'!B34</f>
        <v>0</v>
      </c>
      <c r="C34" s="67">
        <f>'Gols marcats'!C34</f>
        <v>0</v>
      </c>
      <c r="D34" s="94">
        <f>'Gols marcats'!D34</f>
        <v>0</v>
      </c>
      <c r="E34" s="93">
        <f>'Gols marcats'!E34</f>
        <v>0</v>
      </c>
      <c r="F34" s="67">
        <f>'Gols marcats'!F34</f>
        <v>0</v>
      </c>
      <c r="G34" s="188">
        <f>'Gols marcats'!G34</f>
        <v>0</v>
      </c>
      <c r="H34" s="10">
        <f t="shared" si="0"/>
        <v>0</v>
      </c>
    </row>
    <row r="35" spans="1:8" ht="12.75">
      <c r="A35" s="65">
        <f>'Gols marcats'!A35</f>
        <v>0</v>
      </c>
      <c r="B35" s="143">
        <f>'Gols marcats'!B35</f>
        <v>0</v>
      </c>
      <c r="C35" s="67">
        <f>'Gols marcats'!C35</f>
        <v>0</v>
      </c>
      <c r="D35" s="94">
        <f>'Gols marcats'!D35</f>
        <v>0</v>
      </c>
      <c r="E35" s="93">
        <f>'Gols marcats'!E35</f>
        <v>0</v>
      </c>
      <c r="F35" s="67">
        <f>'Gols marcats'!F35</f>
        <v>0</v>
      </c>
      <c r="G35" s="188">
        <f>'Gols marcats'!G35</f>
        <v>0</v>
      </c>
      <c r="H35" s="10">
        <f t="shared" si="0"/>
        <v>0</v>
      </c>
    </row>
    <row r="36" spans="1:8" ht="12.75">
      <c r="A36" s="65">
        <f>'Gols marcats'!A36</f>
        <v>0</v>
      </c>
      <c r="B36" s="143">
        <f>'Gols marcats'!B36</f>
        <v>0</v>
      </c>
      <c r="C36" s="67">
        <f>'Gols marcats'!C36</f>
        <v>0</v>
      </c>
      <c r="D36" s="94">
        <f>'Gols marcats'!D36</f>
        <v>0</v>
      </c>
      <c r="E36" s="93">
        <f>'Gols marcats'!E36</f>
        <v>0</v>
      </c>
      <c r="F36" s="67">
        <f>'Gols marcats'!F36</f>
        <v>0</v>
      </c>
      <c r="G36" s="188">
        <f>'Gols marcats'!G36</f>
        <v>0</v>
      </c>
      <c r="H36" s="10">
        <f t="shared" si="0"/>
        <v>0</v>
      </c>
    </row>
    <row r="37" spans="1:8" ht="12.75">
      <c r="A37" s="65">
        <f>'Gols marcats'!A37</f>
        <v>0</v>
      </c>
      <c r="B37" s="143">
        <f>'Gols marcats'!B37</f>
        <v>0</v>
      </c>
      <c r="C37" s="67">
        <f>'Gols marcats'!C37</f>
        <v>0</v>
      </c>
      <c r="D37" s="94">
        <f>'Gols marcats'!D37</f>
        <v>0</v>
      </c>
      <c r="E37" s="93">
        <f>'Gols marcats'!E37</f>
        <v>0</v>
      </c>
      <c r="F37" s="67">
        <f>'Gols marcats'!F37</f>
        <v>0</v>
      </c>
      <c r="G37" s="188">
        <f>'Gols marcats'!G37</f>
        <v>0</v>
      </c>
      <c r="H37" s="10">
        <f t="shared" si="0"/>
        <v>0</v>
      </c>
    </row>
    <row r="38" spans="1:8" ht="12.75">
      <c r="A38" s="65">
        <f>'Gols marcats'!A38</f>
        <v>0</v>
      </c>
      <c r="B38" s="143">
        <f>'Gols marcats'!B38</f>
        <v>0</v>
      </c>
      <c r="C38" s="67">
        <f>'Gols marcats'!C38</f>
        <v>0</v>
      </c>
      <c r="D38" s="94">
        <f>'Gols marcats'!D38</f>
        <v>0</v>
      </c>
      <c r="E38" s="93">
        <f>'Gols marcats'!E38</f>
        <v>0</v>
      </c>
      <c r="F38" s="67">
        <f>'Gols marcats'!F38</f>
        <v>0</v>
      </c>
      <c r="G38" s="188">
        <f>'Gols marcats'!G38</f>
        <v>0</v>
      </c>
      <c r="H38" s="10">
        <f t="shared" si="0"/>
        <v>0</v>
      </c>
    </row>
    <row r="39" spans="1:8" ht="12.75">
      <c r="A39" s="65">
        <f>'Gols marcats'!A39</f>
        <v>0</v>
      </c>
      <c r="B39" s="143">
        <f>'Gols marcats'!B39</f>
        <v>0</v>
      </c>
      <c r="C39" s="67">
        <f>'Gols marcats'!C39</f>
        <v>0</v>
      </c>
      <c r="D39" s="94">
        <f>'Gols marcats'!D39</f>
        <v>0</v>
      </c>
      <c r="E39" s="93">
        <f>'Gols marcats'!E39</f>
        <v>0</v>
      </c>
      <c r="F39" s="67">
        <f>'Gols marcats'!F39</f>
        <v>0</v>
      </c>
      <c r="G39" s="188">
        <f>'Gols marcats'!G39</f>
        <v>0</v>
      </c>
      <c r="H39" s="10">
        <f t="shared" si="0"/>
        <v>0</v>
      </c>
    </row>
    <row r="40" spans="1:8" ht="12.75">
      <c r="A40" s="65">
        <f>'Gols marcats'!A40</f>
        <v>0</v>
      </c>
      <c r="B40" s="143">
        <f>'Gols marcats'!B40</f>
        <v>0</v>
      </c>
      <c r="C40" s="67">
        <f>'Gols marcats'!C40</f>
        <v>0</v>
      </c>
      <c r="D40" s="94">
        <f>'Gols marcats'!D40</f>
        <v>0</v>
      </c>
      <c r="E40" s="93">
        <f>'Gols marcats'!E40</f>
        <v>0</v>
      </c>
      <c r="F40" s="67">
        <f>'Gols marcats'!F40</f>
        <v>0</v>
      </c>
      <c r="G40" s="188">
        <f>'Gols marcats'!G40</f>
        <v>0</v>
      </c>
      <c r="H40" s="10">
        <f t="shared" si="0"/>
        <v>0</v>
      </c>
    </row>
    <row r="41" spans="1:8" ht="12.75">
      <c r="A41" s="65">
        <f>'Gols marcats'!A41</f>
        <v>0</v>
      </c>
      <c r="B41" s="143">
        <f>'Gols marcats'!B41</f>
        <v>0</v>
      </c>
      <c r="C41" s="67">
        <f>'Gols marcats'!C41</f>
        <v>0</v>
      </c>
      <c r="D41" s="94">
        <f>'Gols marcats'!D41</f>
        <v>0</v>
      </c>
      <c r="E41" s="93">
        <f>'Gols marcats'!E41</f>
        <v>0</v>
      </c>
      <c r="F41" s="67">
        <f>'Gols marcats'!F41</f>
        <v>0</v>
      </c>
      <c r="G41" s="188">
        <f>'Gols marcats'!G41</f>
        <v>0</v>
      </c>
      <c r="H41" s="10">
        <f t="shared" si="0"/>
        <v>0</v>
      </c>
    </row>
    <row r="42" spans="1:8" ht="12.75">
      <c r="A42" s="65">
        <f>'Gols marcats'!A42</f>
        <v>0</v>
      </c>
      <c r="B42" s="143">
        <f>'Gols marcats'!B42</f>
        <v>0</v>
      </c>
      <c r="C42" s="67">
        <f>'Gols marcats'!C42</f>
        <v>0</v>
      </c>
      <c r="D42" s="94">
        <f>'Gols marcats'!D42</f>
        <v>0</v>
      </c>
      <c r="E42" s="93">
        <f>'Gols marcats'!E42</f>
        <v>0</v>
      </c>
      <c r="F42" s="67">
        <f>'Gols marcats'!F42</f>
        <v>0</v>
      </c>
      <c r="G42" s="188">
        <f>'Gols marcats'!G42</f>
        <v>0</v>
      </c>
      <c r="H42" s="10">
        <f t="shared" si="0"/>
        <v>0</v>
      </c>
    </row>
    <row r="43" spans="1:8" ht="12.75">
      <c r="A43" s="65">
        <f>'Gols marcats'!A43</f>
        <v>0</v>
      </c>
      <c r="B43" s="143">
        <f>'Gols marcats'!B43</f>
        <v>0</v>
      </c>
      <c r="C43" s="67">
        <f>'Gols marcats'!C43</f>
        <v>0</v>
      </c>
      <c r="D43" s="94">
        <f>'Gols marcats'!D43</f>
        <v>0</v>
      </c>
      <c r="E43" s="93">
        <f>'Gols marcats'!E43</f>
        <v>0</v>
      </c>
      <c r="F43" s="67">
        <f>'Gols marcats'!F43</f>
        <v>0</v>
      </c>
      <c r="G43" s="188">
        <f>'Gols marcats'!G43</f>
        <v>0</v>
      </c>
      <c r="H43" s="10">
        <f t="shared" si="0"/>
        <v>0</v>
      </c>
    </row>
    <row r="44" spans="1:8" ht="12.75">
      <c r="A44" s="65">
        <f>'Gols marcats'!A44</f>
        <v>0</v>
      </c>
      <c r="B44" s="143">
        <f>'Gols marcats'!B44</f>
        <v>0</v>
      </c>
      <c r="C44" s="67">
        <f>'Gols marcats'!C44</f>
        <v>0</v>
      </c>
      <c r="D44" s="94">
        <f>'Gols marcats'!D44</f>
        <v>0</v>
      </c>
      <c r="E44" s="93">
        <f>'Gols marcats'!E44</f>
        <v>0</v>
      </c>
      <c r="F44" s="67">
        <f>'Gols marcats'!F44</f>
        <v>0</v>
      </c>
      <c r="G44" s="188">
        <f>'Gols marcats'!G44</f>
        <v>0</v>
      </c>
      <c r="H44" s="10">
        <f t="shared" si="0"/>
        <v>0</v>
      </c>
    </row>
    <row r="45" spans="1:8" ht="12.75">
      <c r="A45" s="65">
        <f>'Gols marcats'!A45</f>
        <v>0</v>
      </c>
      <c r="B45" s="143">
        <f>'Gols marcats'!B45</f>
        <v>0</v>
      </c>
      <c r="C45" s="67">
        <f>'Gols marcats'!C45</f>
        <v>0</v>
      </c>
      <c r="D45" s="94">
        <f>'Gols marcats'!D45</f>
        <v>0</v>
      </c>
      <c r="E45" s="93">
        <f>'Gols marcats'!E45</f>
        <v>0</v>
      </c>
      <c r="F45" s="67">
        <f>'Gols marcats'!F45</f>
        <v>0</v>
      </c>
      <c r="G45" s="188">
        <f>'Gols marcats'!G45</f>
        <v>0</v>
      </c>
      <c r="H45" s="10">
        <f t="shared" si="0"/>
        <v>0</v>
      </c>
    </row>
    <row r="46" spans="1:8" ht="12.75">
      <c r="A46" s="65">
        <f>'Gols marcats'!A46</f>
        <v>0</v>
      </c>
      <c r="B46" s="143">
        <f>'Gols marcats'!B46</f>
        <v>0</v>
      </c>
      <c r="C46" s="67">
        <f>'Gols marcats'!C46</f>
        <v>0</v>
      </c>
      <c r="D46" s="94">
        <f>'Gols marcats'!D46</f>
        <v>0</v>
      </c>
      <c r="E46" s="93">
        <f>'Gols marcats'!E46</f>
        <v>0</v>
      </c>
      <c r="F46" s="67">
        <f>'Gols marcats'!F46</f>
        <v>0</v>
      </c>
      <c r="G46" s="188">
        <f>'Gols marcats'!G46</f>
        <v>0</v>
      </c>
      <c r="H46" s="10">
        <f t="shared" si="0"/>
        <v>0</v>
      </c>
    </row>
    <row r="47" spans="1:8" ht="12.75">
      <c r="A47" s="65">
        <f>'Gols marcats'!A47</f>
        <v>0</v>
      </c>
      <c r="B47" s="143">
        <f>'Gols marcats'!B47</f>
        <v>0</v>
      </c>
      <c r="C47" s="67">
        <f>'Gols marcats'!C47</f>
        <v>0</v>
      </c>
      <c r="D47" s="94">
        <f>'Gols marcats'!D47</f>
        <v>0</v>
      </c>
      <c r="E47" s="93">
        <f>'Gols marcats'!E47</f>
        <v>0</v>
      </c>
      <c r="F47" s="67">
        <f>'Gols marcats'!F47</f>
        <v>0</v>
      </c>
      <c r="G47" s="188">
        <f>'Gols marcats'!G47</f>
        <v>0</v>
      </c>
      <c r="H47" s="10">
        <f t="shared" si="0"/>
        <v>0</v>
      </c>
    </row>
    <row r="48" spans="1:8" ht="12.75">
      <c r="A48" s="65">
        <f>'Gols marcats'!A48</f>
        <v>0</v>
      </c>
      <c r="B48" s="143">
        <f>'Gols marcats'!B48</f>
        <v>0</v>
      </c>
      <c r="C48" s="67">
        <f>'Gols marcats'!C48</f>
        <v>0</v>
      </c>
      <c r="D48" s="94">
        <f>'Gols marcats'!D48</f>
        <v>0</v>
      </c>
      <c r="E48" s="93">
        <f>'Gols marcats'!E48</f>
        <v>0</v>
      </c>
      <c r="F48" s="67">
        <f>'Gols marcats'!F48</f>
        <v>0</v>
      </c>
      <c r="G48" s="188">
        <f>'Gols marcats'!G48</f>
        <v>0</v>
      </c>
      <c r="H48" s="10">
        <f t="shared" si="0"/>
        <v>0</v>
      </c>
    </row>
    <row r="49" spans="1:8" ht="12.75">
      <c r="A49" s="65">
        <f>'Gols marcats'!A49</f>
        <v>0</v>
      </c>
      <c r="B49" s="143">
        <f>'Gols marcats'!B49</f>
        <v>0</v>
      </c>
      <c r="C49" s="67">
        <f>'Gols marcats'!C49</f>
        <v>0</v>
      </c>
      <c r="D49" s="94">
        <f>'Gols marcats'!D49</f>
        <v>0</v>
      </c>
      <c r="E49" s="93">
        <f>'Gols marcats'!E49</f>
        <v>0</v>
      </c>
      <c r="F49" s="67">
        <f>'Gols marcats'!F49</f>
        <v>0</v>
      </c>
      <c r="G49" s="188">
        <f>'Gols marcats'!G49</f>
        <v>0</v>
      </c>
      <c r="H49" s="10">
        <f t="shared" si="0"/>
        <v>0</v>
      </c>
    </row>
    <row r="50" spans="1:8" ht="13.5" thickBot="1">
      <c r="A50" s="65">
        <f>'Gols marcats'!A50</f>
        <v>0</v>
      </c>
      <c r="B50" s="104">
        <f>'Gols marcats'!B50</f>
        <v>0</v>
      </c>
      <c r="C50" s="97">
        <f>'Gols marcats'!C50</f>
        <v>0</v>
      </c>
      <c r="D50" s="101">
        <f>'Gols marcats'!D50</f>
        <v>0</v>
      </c>
      <c r="E50" s="179">
        <f>'Gols marcats'!E50</f>
        <v>0</v>
      </c>
      <c r="F50" s="97">
        <f>'Gols marcats'!F50</f>
        <v>0</v>
      </c>
      <c r="G50" s="188">
        <f>'Gols marcats'!G50</f>
        <v>0</v>
      </c>
      <c r="H50" s="10">
        <f t="shared" si="0"/>
        <v>0</v>
      </c>
    </row>
    <row r="51" spans="1:14" ht="14.25" thickBot="1" thickTop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204">
        <f>'Gols marcats'!A3</f>
        <v>0</v>
      </c>
      <c r="B3" s="195">
        <f>'Gols marcats'!B3</f>
        <v>0</v>
      </c>
      <c r="C3" s="196">
        <f>'Gols marcats'!C3</f>
        <v>0</v>
      </c>
      <c r="D3" s="203">
        <f>'Gols marcats'!D3</f>
        <v>0</v>
      </c>
      <c r="E3" s="202">
        <f>'Gols marcats'!E3</f>
        <v>0</v>
      </c>
      <c r="F3" s="196">
        <f>'Gols marcats'!F3</f>
        <v>0</v>
      </c>
      <c r="G3" s="206">
        <f>'Gols marcats'!G3</f>
        <v>0</v>
      </c>
      <c r="H3" s="189">
        <f>'Gols marcats'!H3</f>
        <v>0</v>
      </c>
    </row>
    <row r="4" spans="1:8" ht="12.75">
      <c r="A4" s="65">
        <f>'Gols marcats'!A4</f>
        <v>0</v>
      </c>
      <c r="B4" s="174">
        <f>'Gols marcats'!B4</f>
        <v>0</v>
      </c>
      <c r="C4" s="16">
        <f>'Gols marcats'!C4</f>
        <v>0</v>
      </c>
      <c r="D4" s="25">
        <f>'Gols marcats'!D4</f>
        <v>0</v>
      </c>
      <c r="E4" s="22">
        <f>'Gols marcats'!E4</f>
        <v>0</v>
      </c>
      <c r="F4" s="16">
        <f>'Gols marcats'!F4</f>
        <v>0</v>
      </c>
      <c r="G4" s="17">
        <f>'Gols marcats'!G4</f>
        <v>0</v>
      </c>
      <c r="H4" s="189">
        <f>'Gols marcats'!H4</f>
        <v>0</v>
      </c>
    </row>
    <row r="5" spans="1:8" ht="12.75">
      <c r="A5" s="65">
        <f>'Gols marcats'!A5</f>
        <v>0</v>
      </c>
      <c r="B5" s="174">
        <f>'Gols marcats'!B5</f>
        <v>0</v>
      </c>
      <c r="C5" s="16">
        <f>'Gols marcats'!C5</f>
        <v>0</v>
      </c>
      <c r="D5" s="25">
        <f>'Gols marcats'!D5</f>
        <v>0</v>
      </c>
      <c r="E5" s="22">
        <f>'Gols marcats'!E5</f>
        <v>0</v>
      </c>
      <c r="F5" s="16">
        <f>'Gols marcats'!F5</f>
        <v>0</v>
      </c>
      <c r="G5" s="17">
        <f>'Gols marcats'!G5</f>
        <v>0</v>
      </c>
      <c r="H5" s="189">
        <f>'Gols marcats'!H5</f>
        <v>0</v>
      </c>
    </row>
    <row r="6" spans="1:8" ht="12.75">
      <c r="A6" s="65">
        <f>'Gols marcats'!A6</f>
        <v>0</v>
      </c>
      <c r="B6" s="174">
        <f>'Gols marcats'!B6</f>
        <v>0</v>
      </c>
      <c r="C6" s="16">
        <f>'Gols marcats'!C6</f>
        <v>0</v>
      </c>
      <c r="D6" s="25">
        <f>'Gols marcats'!D6</f>
        <v>0</v>
      </c>
      <c r="E6" s="22">
        <f>'Gols marcats'!E6</f>
        <v>0</v>
      </c>
      <c r="F6" s="16">
        <f>'Gols marcats'!F6</f>
        <v>0</v>
      </c>
      <c r="G6" s="17">
        <f>'Gols marcats'!G6</f>
        <v>0</v>
      </c>
      <c r="H6" s="189">
        <f>'Gols marcats'!H6</f>
        <v>0</v>
      </c>
    </row>
    <row r="7" spans="1:8" ht="12.75">
      <c r="A7" s="65">
        <f>'Gols marcats'!A7</f>
        <v>0</v>
      </c>
      <c r="B7" s="174">
        <f>'Gols marcats'!B7</f>
        <v>0</v>
      </c>
      <c r="C7" s="16">
        <f>'Gols marcats'!C7</f>
        <v>0</v>
      </c>
      <c r="D7" s="25">
        <f>'Gols marcats'!D7</f>
        <v>0</v>
      </c>
      <c r="E7" s="22">
        <f>'Gols marcats'!E7</f>
        <v>0</v>
      </c>
      <c r="F7" s="16">
        <f>'Gols marcats'!F7</f>
        <v>0</v>
      </c>
      <c r="G7" s="17">
        <f>'Gols marcats'!G7</f>
        <v>0</v>
      </c>
      <c r="H7" s="189">
        <f>'Gols marcats'!H7</f>
        <v>0</v>
      </c>
    </row>
    <row r="8" spans="1:8" ht="12.75">
      <c r="A8" s="65">
        <f>'Gols marcats'!A8</f>
        <v>0</v>
      </c>
      <c r="B8" s="174">
        <f>'Gols marcats'!B8</f>
        <v>0</v>
      </c>
      <c r="C8" s="16">
        <f>'Gols marcats'!C8</f>
        <v>0</v>
      </c>
      <c r="D8" s="25">
        <f>'Gols marcats'!D8</f>
        <v>0</v>
      </c>
      <c r="E8" s="22">
        <f>'Gols marcats'!E8</f>
        <v>0</v>
      </c>
      <c r="F8" s="16">
        <f>'Gols marcats'!F8</f>
        <v>0</v>
      </c>
      <c r="G8" s="17">
        <f>'Gols marcats'!G8</f>
        <v>0</v>
      </c>
      <c r="H8" s="189">
        <f>'Gols marcats'!H8</f>
        <v>0</v>
      </c>
    </row>
    <row r="9" spans="1:8" ht="12.75">
      <c r="A9" s="65">
        <f>'Gols marcats'!A9</f>
        <v>0</v>
      </c>
      <c r="B9" s="174">
        <f>'Gols marcats'!B9</f>
        <v>0</v>
      </c>
      <c r="C9" s="16">
        <f>'Gols marcats'!C9</f>
        <v>0</v>
      </c>
      <c r="D9" s="25">
        <f>'Gols marcats'!D9</f>
        <v>0</v>
      </c>
      <c r="E9" s="22">
        <f>'Gols marcats'!E9</f>
        <v>0</v>
      </c>
      <c r="F9" s="16">
        <f>'Gols marcats'!F9</f>
        <v>0</v>
      </c>
      <c r="G9" s="17">
        <f>'Gols marcats'!G9</f>
        <v>0</v>
      </c>
      <c r="H9" s="189">
        <f>'Gols marcats'!H9</f>
        <v>0</v>
      </c>
    </row>
    <row r="10" spans="1:8" ht="12.75">
      <c r="A10" s="65">
        <f>'Gols marcats'!A10</f>
        <v>0</v>
      </c>
      <c r="B10" s="174">
        <f>'Gols marcats'!B10</f>
        <v>0</v>
      </c>
      <c r="C10" s="16">
        <f>'Gols marcats'!C10</f>
        <v>0</v>
      </c>
      <c r="D10" s="25">
        <f>'Gols marcats'!D10</f>
        <v>0</v>
      </c>
      <c r="E10" s="22">
        <f>'Gols marcats'!E10</f>
        <v>0</v>
      </c>
      <c r="F10" s="16">
        <f>'Gols marcats'!F10</f>
        <v>0</v>
      </c>
      <c r="G10" s="17">
        <f>'Gols marcats'!G10</f>
        <v>0</v>
      </c>
      <c r="H10" s="189">
        <f>'Gols marcats'!H10</f>
        <v>0</v>
      </c>
    </row>
    <row r="11" spans="1:8" ht="12.75">
      <c r="A11" s="65">
        <f>'Gols marcats'!A11</f>
        <v>0</v>
      </c>
      <c r="B11" s="174">
        <f>'Gols marcats'!B11</f>
        <v>0</v>
      </c>
      <c r="C11" s="16">
        <f>'Gols marcats'!C11</f>
        <v>0</v>
      </c>
      <c r="D11" s="25">
        <f>'Gols marcats'!D11</f>
        <v>0</v>
      </c>
      <c r="E11" s="22">
        <f>'Gols marcats'!E11</f>
        <v>0</v>
      </c>
      <c r="F11" s="16">
        <f>'Gols marcats'!F11</f>
        <v>0</v>
      </c>
      <c r="G11" s="17">
        <f>'Gols marcats'!G11</f>
        <v>0</v>
      </c>
      <c r="H11" s="189">
        <f>'Gols marcats'!H11</f>
        <v>0</v>
      </c>
    </row>
    <row r="12" spans="1:8" ht="12.75">
      <c r="A12" s="65">
        <f>'Gols marcats'!A12</f>
        <v>0</v>
      </c>
      <c r="B12" s="174">
        <f>'Gols marcats'!B12</f>
        <v>0</v>
      </c>
      <c r="C12" s="16">
        <f>'Gols marcats'!C12</f>
        <v>0</v>
      </c>
      <c r="D12" s="25">
        <f>'Gols marcats'!D12</f>
        <v>0</v>
      </c>
      <c r="E12" s="22">
        <f>'Gols marcats'!E12</f>
        <v>0</v>
      </c>
      <c r="F12" s="16">
        <f>'Gols marcats'!F12</f>
        <v>0</v>
      </c>
      <c r="G12" s="17">
        <f>'Gols marcats'!G12</f>
        <v>0</v>
      </c>
      <c r="H12" s="189">
        <f>'Gols marcats'!H12</f>
        <v>0</v>
      </c>
    </row>
    <row r="13" spans="1:8" ht="12.75">
      <c r="A13" s="65">
        <f>'Gols marcats'!A13</f>
        <v>0</v>
      </c>
      <c r="B13" s="174">
        <f>'Gols marcats'!B13</f>
        <v>0</v>
      </c>
      <c r="C13" s="16">
        <f>'Gols marcats'!C13</f>
        <v>0</v>
      </c>
      <c r="D13" s="25">
        <f>'Gols marcats'!D13</f>
        <v>0</v>
      </c>
      <c r="E13" s="22">
        <f>'Gols marcats'!E13</f>
        <v>0</v>
      </c>
      <c r="F13" s="16">
        <f>'Gols marcats'!F13</f>
        <v>0</v>
      </c>
      <c r="G13" s="17">
        <f>'Gols marcats'!G13</f>
        <v>0</v>
      </c>
      <c r="H13" s="189">
        <f>'Gols marcats'!H13</f>
        <v>0</v>
      </c>
    </row>
    <row r="14" spans="1:8" ht="12.75">
      <c r="A14" s="65">
        <f>'Gols marcats'!A14</f>
        <v>0</v>
      </c>
      <c r="B14" s="174">
        <f>'Gols marcats'!B14</f>
        <v>0</v>
      </c>
      <c r="C14" s="16">
        <f>'Gols marcats'!C14</f>
        <v>0</v>
      </c>
      <c r="D14" s="25">
        <f>'Gols marcats'!D14</f>
        <v>0</v>
      </c>
      <c r="E14" s="22">
        <f>'Gols marcats'!E14</f>
        <v>0</v>
      </c>
      <c r="F14" s="16">
        <f>'Gols marcats'!F14</f>
        <v>0</v>
      </c>
      <c r="G14" s="17">
        <f>'Gols marcats'!G14</f>
        <v>0</v>
      </c>
      <c r="H14" s="189">
        <f>'Gols marcats'!H14</f>
        <v>0</v>
      </c>
    </row>
    <row r="15" spans="1:8" ht="12.75">
      <c r="A15" s="65">
        <f>'Gols marcats'!A15</f>
        <v>0</v>
      </c>
      <c r="B15" s="174">
        <f>'Gols marcats'!B15</f>
        <v>0</v>
      </c>
      <c r="C15" s="16">
        <f>'Gols marcats'!C15</f>
        <v>0</v>
      </c>
      <c r="D15" s="25">
        <f>'Gols marcats'!D15</f>
        <v>0</v>
      </c>
      <c r="E15" s="22">
        <f>'Gols marcats'!E15</f>
        <v>0</v>
      </c>
      <c r="F15" s="16">
        <f>'Gols marcats'!F15</f>
        <v>0</v>
      </c>
      <c r="G15" s="17">
        <f>'Gols marcats'!G15</f>
        <v>0</v>
      </c>
      <c r="H15" s="189">
        <f>'Gols marcats'!H15</f>
        <v>0</v>
      </c>
    </row>
    <row r="16" spans="1:8" ht="12.75">
      <c r="A16" s="65">
        <f>'Gols marcats'!A16</f>
        <v>0</v>
      </c>
      <c r="B16" s="174">
        <f>'Gols marcats'!B16</f>
        <v>0</v>
      </c>
      <c r="C16" s="16">
        <f>'Gols marcats'!C16</f>
        <v>0</v>
      </c>
      <c r="D16" s="25">
        <f>'Gols marcats'!D16</f>
        <v>0</v>
      </c>
      <c r="E16" s="22">
        <f>'Gols marcats'!E16</f>
        <v>0</v>
      </c>
      <c r="F16" s="16">
        <f>'Gols marcats'!F16</f>
        <v>0</v>
      </c>
      <c r="G16" s="17">
        <f>'Gols marcats'!G16</f>
        <v>0</v>
      </c>
      <c r="H16" s="189">
        <f>'Gols marcats'!H16</f>
        <v>0</v>
      </c>
    </row>
    <row r="17" spans="1:8" ht="12.75">
      <c r="A17" s="65">
        <f>'Gols marcats'!A17</f>
        <v>0</v>
      </c>
      <c r="B17" s="174">
        <f>'Gols marcats'!B17</f>
        <v>0</v>
      </c>
      <c r="C17" s="16">
        <f>'Gols marcats'!C17</f>
        <v>0</v>
      </c>
      <c r="D17" s="25">
        <f>'Gols marcats'!D17</f>
        <v>0</v>
      </c>
      <c r="E17" s="22">
        <f>'Gols marcats'!E17</f>
        <v>0</v>
      </c>
      <c r="F17" s="16">
        <f>'Gols marcats'!F17</f>
        <v>0</v>
      </c>
      <c r="G17" s="17">
        <f>'Gols marcats'!G17</f>
        <v>0</v>
      </c>
      <c r="H17" s="189">
        <f>'Gols marcats'!H17</f>
        <v>0</v>
      </c>
    </row>
    <row r="18" spans="1:8" ht="12.75">
      <c r="A18" s="65">
        <f>'Gols marcats'!A18</f>
        <v>0</v>
      </c>
      <c r="B18" s="174">
        <f>'Gols marcats'!B18</f>
        <v>0</v>
      </c>
      <c r="C18" s="16">
        <f>'Gols marcats'!C18</f>
        <v>0</v>
      </c>
      <c r="D18" s="25">
        <f>'Gols marcats'!D18</f>
        <v>0</v>
      </c>
      <c r="E18" s="22">
        <f>'Gols marcats'!E18</f>
        <v>0</v>
      </c>
      <c r="F18" s="16">
        <f>'Gols marcats'!F18</f>
        <v>0</v>
      </c>
      <c r="G18" s="17">
        <f>'Gols marcats'!G18</f>
        <v>0</v>
      </c>
      <c r="H18" s="189">
        <f>'Gols marcats'!H18</f>
        <v>0</v>
      </c>
    </row>
    <row r="19" spans="1:8" ht="12.75">
      <c r="A19" s="65">
        <f>'Gols marcats'!A19</f>
        <v>0</v>
      </c>
      <c r="B19" s="174">
        <f>'Gols marcats'!B19</f>
        <v>0</v>
      </c>
      <c r="C19" s="16">
        <f>'Gols marcats'!C19</f>
        <v>0</v>
      </c>
      <c r="D19" s="25">
        <f>'Gols marcats'!D19</f>
        <v>0</v>
      </c>
      <c r="E19" s="22">
        <f>'Gols marcats'!E19</f>
        <v>0</v>
      </c>
      <c r="F19" s="16">
        <f>'Gols marcats'!F19</f>
        <v>0</v>
      </c>
      <c r="G19" s="17">
        <f>'Gols marcats'!G19</f>
        <v>0</v>
      </c>
      <c r="H19" s="189">
        <f>'Gols marcats'!H19</f>
        <v>0</v>
      </c>
    </row>
    <row r="20" spans="1:8" ht="12.75">
      <c r="A20" s="65">
        <f>'Gols marcats'!A20</f>
        <v>0</v>
      </c>
      <c r="B20" s="174">
        <f>'Gols marcats'!B20</f>
        <v>0</v>
      </c>
      <c r="C20" s="16">
        <f>'Gols marcats'!C20</f>
        <v>0</v>
      </c>
      <c r="D20" s="25">
        <f>'Gols marcats'!D20</f>
        <v>0</v>
      </c>
      <c r="E20" s="22">
        <f>'Gols marcats'!E20</f>
        <v>0</v>
      </c>
      <c r="F20" s="16">
        <f>'Gols marcats'!F20</f>
        <v>0</v>
      </c>
      <c r="G20" s="17">
        <f>'Gols marcats'!G20</f>
        <v>0</v>
      </c>
      <c r="H20" s="189">
        <f>'Gols marcats'!H20</f>
        <v>0</v>
      </c>
    </row>
    <row r="21" spans="1:8" ht="12.75">
      <c r="A21" s="65">
        <f>'Gols marcats'!A21</f>
        <v>0</v>
      </c>
      <c r="B21" s="174">
        <f>'Gols marcats'!B21</f>
        <v>0</v>
      </c>
      <c r="C21" s="16">
        <f>'Gols marcats'!C21</f>
        <v>0</v>
      </c>
      <c r="D21" s="25">
        <f>'Gols marcats'!D21</f>
        <v>0</v>
      </c>
      <c r="E21" s="22">
        <f>'Gols marcats'!E21</f>
        <v>0</v>
      </c>
      <c r="F21" s="16">
        <f>'Gols marcats'!F21</f>
        <v>0</v>
      </c>
      <c r="G21" s="17">
        <f>'Gols marcats'!G21</f>
        <v>0</v>
      </c>
      <c r="H21" s="189">
        <f>'Gols marcats'!H21</f>
        <v>0</v>
      </c>
    </row>
    <row r="22" spans="1:8" ht="12.75">
      <c r="A22" s="65">
        <f>'Gols marcats'!A22</f>
        <v>0</v>
      </c>
      <c r="B22" s="174">
        <f>'Gols marcats'!B22</f>
        <v>0</v>
      </c>
      <c r="C22" s="16">
        <f>'Gols marcats'!C22</f>
        <v>0</v>
      </c>
      <c r="D22" s="25">
        <f>'Gols marcats'!D22</f>
        <v>0</v>
      </c>
      <c r="E22" s="22">
        <f>'Gols marcats'!E22</f>
        <v>0</v>
      </c>
      <c r="F22" s="16">
        <f>'Gols marcats'!F22</f>
        <v>0</v>
      </c>
      <c r="G22" s="17">
        <f>'Gols marcats'!G22</f>
        <v>0</v>
      </c>
      <c r="H22" s="189">
        <f>'Gols marcats'!H22</f>
        <v>0</v>
      </c>
    </row>
    <row r="23" spans="1:8" ht="12.75">
      <c r="A23" s="65">
        <f>'Gols marcats'!A23</f>
        <v>0</v>
      </c>
      <c r="B23" s="174">
        <f>'Gols marcats'!B23</f>
        <v>0</v>
      </c>
      <c r="C23" s="16">
        <f>'Gols marcats'!C23</f>
        <v>0</v>
      </c>
      <c r="D23" s="25">
        <f>'Gols marcats'!D23</f>
        <v>0</v>
      </c>
      <c r="E23" s="22">
        <f>'Gols marcats'!E23</f>
        <v>0</v>
      </c>
      <c r="F23" s="16">
        <f>'Gols marcats'!F23</f>
        <v>0</v>
      </c>
      <c r="G23" s="17">
        <f>'Gols marcats'!G23</f>
        <v>0</v>
      </c>
      <c r="H23" s="189">
        <f>'Gols marcats'!H23</f>
        <v>0</v>
      </c>
    </row>
    <row r="24" spans="1:8" ht="12.75">
      <c r="A24" s="65">
        <f>'Gols marcats'!A24</f>
        <v>0</v>
      </c>
      <c r="B24" s="174">
        <f>'Gols marcats'!B24</f>
        <v>0</v>
      </c>
      <c r="C24" s="16">
        <f>'Gols marcats'!C24</f>
        <v>0</v>
      </c>
      <c r="D24" s="25">
        <f>'Gols marcats'!D24</f>
        <v>0</v>
      </c>
      <c r="E24" s="22">
        <f>'Gols marcats'!E24</f>
        <v>0</v>
      </c>
      <c r="F24" s="16">
        <f>'Gols marcats'!F24</f>
        <v>0</v>
      </c>
      <c r="G24" s="17">
        <f>'Gols marcats'!G24</f>
        <v>0</v>
      </c>
      <c r="H24" s="189">
        <f>'Gols marcats'!H24</f>
        <v>0</v>
      </c>
    </row>
    <row r="25" spans="1:8" ht="12.75">
      <c r="A25" s="65">
        <f>'Gols marcats'!A25</f>
        <v>0</v>
      </c>
      <c r="B25" s="174">
        <f>'Gols marcats'!B25</f>
        <v>0</v>
      </c>
      <c r="C25" s="16">
        <f>'Gols marcats'!C25</f>
        <v>0</v>
      </c>
      <c r="D25" s="25">
        <f>'Gols marcats'!D25</f>
        <v>0</v>
      </c>
      <c r="E25" s="22">
        <f>'Gols marcats'!E25</f>
        <v>0</v>
      </c>
      <c r="F25" s="16">
        <f>'Gols marcats'!F25</f>
        <v>0</v>
      </c>
      <c r="G25" s="17">
        <f>'Gols marcats'!G25</f>
        <v>0</v>
      </c>
      <c r="H25" s="189">
        <f>'Gols marcats'!H25</f>
        <v>0</v>
      </c>
    </row>
    <row r="26" spans="1:8" ht="12.75">
      <c r="A26" s="65">
        <f>'Gols marcats'!A26</f>
        <v>0</v>
      </c>
      <c r="B26" s="174">
        <f>'Gols marcats'!B26</f>
        <v>0</v>
      </c>
      <c r="C26" s="16">
        <f>'Gols marcats'!C26</f>
        <v>0</v>
      </c>
      <c r="D26" s="25">
        <f>'Gols marcats'!D26</f>
        <v>0</v>
      </c>
      <c r="E26" s="22">
        <f>'Gols marcats'!E26</f>
        <v>0</v>
      </c>
      <c r="F26" s="16">
        <f>'Gols marcats'!F26</f>
        <v>0</v>
      </c>
      <c r="G26" s="17">
        <f>'Gols marcats'!G26</f>
        <v>0</v>
      </c>
      <c r="H26" s="189">
        <f>'Gols marcats'!H26</f>
        <v>0</v>
      </c>
    </row>
    <row r="27" spans="1:8" ht="12.75">
      <c r="A27" s="65">
        <f>'Gols marcats'!A27</f>
        <v>0</v>
      </c>
      <c r="B27" s="174">
        <f>'Gols marcats'!B27</f>
        <v>0</v>
      </c>
      <c r="C27" s="16">
        <f>'Gols marcats'!C27</f>
        <v>0</v>
      </c>
      <c r="D27" s="25">
        <f>'Gols marcats'!D27</f>
        <v>0</v>
      </c>
      <c r="E27" s="22">
        <f>'Gols marcats'!E27</f>
        <v>0</v>
      </c>
      <c r="F27" s="16">
        <f>'Gols marcats'!F27</f>
        <v>0</v>
      </c>
      <c r="G27" s="17">
        <f>'Gols marcats'!G27</f>
        <v>0</v>
      </c>
      <c r="H27" s="189">
        <f>'Gols marcats'!H27</f>
        <v>0</v>
      </c>
    </row>
    <row r="28" spans="1:8" ht="12.75">
      <c r="A28" s="65">
        <f>'Gols marcats'!A28</f>
        <v>0</v>
      </c>
      <c r="B28" s="174">
        <f>'Gols marcats'!B28</f>
        <v>0</v>
      </c>
      <c r="C28" s="16">
        <f>'Gols marcats'!C28</f>
        <v>0</v>
      </c>
      <c r="D28" s="25">
        <f>'Gols marcats'!D28</f>
        <v>0</v>
      </c>
      <c r="E28" s="22">
        <f>'Gols marcats'!E28</f>
        <v>0</v>
      </c>
      <c r="F28" s="16">
        <f>'Gols marcats'!F28</f>
        <v>0</v>
      </c>
      <c r="G28" s="17">
        <f>'Gols marcats'!G28</f>
        <v>0</v>
      </c>
      <c r="H28" s="189">
        <f>'Gols marcats'!H28</f>
        <v>0</v>
      </c>
    </row>
    <row r="29" spans="1:8" ht="12.75">
      <c r="A29" s="65">
        <f>'Gols marcats'!A29</f>
        <v>0</v>
      </c>
      <c r="B29" s="174">
        <f>'Gols marcats'!B29</f>
        <v>0</v>
      </c>
      <c r="C29" s="16">
        <f>'Gols marcats'!C29</f>
        <v>0</v>
      </c>
      <c r="D29" s="25">
        <f>'Gols marcats'!D29</f>
        <v>0</v>
      </c>
      <c r="E29" s="22">
        <f>'Gols marcats'!E29</f>
        <v>0</v>
      </c>
      <c r="F29" s="16">
        <f>'Gols marcats'!F29</f>
        <v>0</v>
      </c>
      <c r="G29" s="17">
        <f>'Gols marcats'!G29</f>
        <v>0</v>
      </c>
      <c r="H29" s="189">
        <f>'Gols marcats'!H29</f>
        <v>0</v>
      </c>
    </row>
    <row r="30" spans="1:8" ht="12.75">
      <c r="A30" s="65">
        <f>'Gols marcats'!A30</f>
        <v>0</v>
      </c>
      <c r="B30" s="174">
        <f>'Gols marcats'!B30</f>
        <v>0</v>
      </c>
      <c r="C30" s="16">
        <f>'Gols marcats'!C30</f>
        <v>0</v>
      </c>
      <c r="D30" s="25">
        <f>'Gols marcats'!D30</f>
        <v>0</v>
      </c>
      <c r="E30" s="22">
        <f>'Gols marcats'!E30</f>
        <v>0</v>
      </c>
      <c r="F30" s="16">
        <f>'Gols marcats'!F30</f>
        <v>0</v>
      </c>
      <c r="G30" s="17">
        <f>'Gols marcats'!G30</f>
        <v>0</v>
      </c>
      <c r="H30" s="189">
        <f>'Gols marcats'!H30</f>
        <v>0</v>
      </c>
    </row>
    <row r="31" spans="1:8" ht="12.75">
      <c r="A31" s="65">
        <f>'Gols marcats'!A31</f>
        <v>0</v>
      </c>
      <c r="B31" s="174">
        <f>'Gols marcats'!B31</f>
        <v>0</v>
      </c>
      <c r="C31" s="16">
        <f>'Gols marcats'!C31</f>
        <v>0</v>
      </c>
      <c r="D31" s="25">
        <f>'Gols marcats'!D31</f>
        <v>0</v>
      </c>
      <c r="E31" s="22">
        <f>'Gols marcats'!E31</f>
        <v>0</v>
      </c>
      <c r="F31" s="16">
        <f>'Gols marcats'!F31</f>
        <v>0</v>
      </c>
      <c r="G31" s="17">
        <f>'Gols marcats'!G31</f>
        <v>0</v>
      </c>
      <c r="H31" s="189">
        <f>'Gols marcats'!H31</f>
        <v>0</v>
      </c>
    </row>
    <row r="32" spans="1:8" ht="12.75">
      <c r="A32" s="65">
        <f>'Gols marcats'!A32</f>
        <v>0</v>
      </c>
      <c r="B32" s="174">
        <f>'Gols marcats'!B32</f>
        <v>0</v>
      </c>
      <c r="C32" s="16">
        <f>'Gols marcats'!C32</f>
        <v>0</v>
      </c>
      <c r="D32" s="25">
        <f>'Gols marcats'!D32</f>
        <v>0</v>
      </c>
      <c r="E32" s="22">
        <f>'Gols marcats'!E32</f>
        <v>0</v>
      </c>
      <c r="F32" s="16">
        <f>'Gols marcats'!F32</f>
        <v>0</v>
      </c>
      <c r="G32" s="17">
        <f>'Gols marcats'!G32</f>
        <v>0</v>
      </c>
      <c r="H32" s="189">
        <f>'Gols marcats'!H32</f>
        <v>0</v>
      </c>
    </row>
    <row r="33" spans="1:8" ht="12.75">
      <c r="A33" s="65">
        <f>'Gols marcats'!A33</f>
        <v>0</v>
      </c>
      <c r="B33" s="174">
        <f>'Gols marcats'!B33</f>
        <v>0</v>
      </c>
      <c r="C33" s="16">
        <f>'Gols marcats'!C33</f>
        <v>0</v>
      </c>
      <c r="D33" s="25">
        <f>'Gols marcats'!D33</f>
        <v>0</v>
      </c>
      <c r="E33" s="22">
        <f>'Gols marcats'!E33</f>
        <v>0</v>
      </c>
      <c r="F33" s="16">
        <f>'Gols marcats'!F33</f>
        <v>0</v>
      </c>
      <c r="G33" s="17">
        <f>'Gols marcats'!G33</f>
        <v>0</v>
      </c>
      <c r="H33" s="189">
        <f>'Gols marcats'!H33</f>
        <v>0</v>
      </c>
    </row>
    <row r="34" spans="1:8" ht="12.75">
      <c r="A34" s="65">
        <f>'Gols marcats'!A34</f>
        <v>0</v>
      </c>
      <c r="B34" s="174">
        <f>'Gols marcats'!B34</f>
        <v>0</v>
      </c>
      <c r="C34" s="16">
        <f>'Gols marcats'!C34</f>
        <v>0</v>
      </c>
      <c r="D34" s="25">
        <f>'Gols marcats'!D34</f>
        <v>0</v>
      </c>
      <c r="E34" s="22">
        <f>'Gols marcats'!E34</f>
        <v>0</v>
      </c>
      <c r="F34" s="16">
        <f>'Gols marcats'!F34</f>
        <v>0</v>
      </c>
      <c r="G34" s="17">
        <f>'Gols marcats'!G34</f>
        <v>0</v>
      </c>
      <c r="H34" s="189">
        <f>'Gols marcats'!H34</f>
        <v>0</v>
      </c>
    </row>
    <row r="35" spans="1:8" ht="12.75">
      <c r="A35" s="65">
        <f>'Gols marcats'!A35</f>
        <v>0</v>
      </c>
      <c r="B35" s="174">
        <f>'Gols marcats'!B35</f>
        <v>0</v>
      </c>
      <c r="C35" s="16">
        <f>'Gols marcats'!C35</f>
        <v>0</v>
      </c>
      <c r="D35" s="25">
        <f>'Gols marcats'!D35</f>
        <v>0</v>
      </c>
      <c r="E35" s="22">
        <f>'Gols marcats'!E35</f>
        <v>0</v>
      </c>
      <c r="F35" s="16">
        <f>'Gols marcats'!F35</f>
        <v>0</v>
      </c>
      <c r="G35" s="17">
        <f>'Gols marcats'!G35</f>
        <v>0</v>
      </c>
      <c r="H35" s="189">
        <f>'Gols marcats'!H35</f>
        <v>0</v>
      </c>
    </row>
    <row r="36" spans="1:8" ht="12.75">
      <c r="A36" s="65">
        <f>'Gols marcats'!A36</f>
        <v>0</v>
      </c>
      <c r="B36" s="174">
        <f>'Gols marcats'!B36</f>
        <v>0</v>
      </c>
      <c r="C36" s="16">
        <f>'Gols marcats'!C36</f>
        <v>0</v>
      </c>
      <c r="D36" s="25">
        <f>'Gols marcats'!D36</f>
        <v>0</v>
      </c>
      <c r="E36" s="22">
        <f>'Gols marcats'!E36</f>
        <v>0</v>
      </c>
      <c r="F36" s="16">
        <f>'Gols marcats'!F36</f>
        <v>0</v>
      </c>
      <c r="G36" s="17">
        <f>'Gols marcats'!G36</f>
        <v>0</v>
      </c>
      <c r="H36" s="189">
        <f>'Gols marcats'!H36</f>
        <v>0</v>
      </c>
    </row>
    <row r="37" spans="1:8" ht="12.75">
      <c r="A37" s="65">
        <f>'Gols marcats'!A37</f>
        <v>0</v>
      </c>
      <c r="B37" s="174">
        <f>'Gols marcats'!B37</f>
        <v>0</v>
      </c>
      <c r="C37" s="16">
        <f>'Gols marcats'!C37</f>
        <v>0</v>
      </c>
      <c r="D37" s="25">
        <f>'Gols marcats'!D37</f>
        <v>0</v>
      </c>
      <c r="E37" s="22">
        <f>'Gols marcats'!E37</f>
        <v>0</v>
      </c>
      <c r="F37" s="16">
        <f>'Gols marcats'!F37</f>
        <v>0</v>
      </c>
      <c r="G37" s="17">
        <f>'Gols marcats'!G37</f>
        <v>0</v>
      </c>
      <c r="H37" s="189">
        <f>'Gols marcats'!H37</f>
        <v>0</v>
      </c>
    </row>
    <row r="38" spans="1:8" ht="12.75">
      <c r="A38" s="65">
        <f>'Gols marcats'!A38</f>
        <v>0</v>
      </c>
      <c r="B38" s="174">
        <f>'Gols marcats'!B38</f>
        <v>0</v>
      </c>
      <c r="C38" s="16">
        <f>'Gols marcats'!C38</f>
        <v>0</v>
      </c>
      <c r="D38" s="25">
        <f>'Gols marcats'!D38</f>
        <v>0</v>
      </c>
      <c r="E38" s="22">
        <f>'Gols marcats'!E38</f>
        <v>0</v>
      </c>
      <c r="F38" s="16">
        <f>'Gols marcats'!F38</f>
        <v>0</v>
      </c>
      <c r="G38" s="17">
        <f>'Gols marcats'!G38</f>
        <v>0</v>
      </c>
      <c r="H38" s="189">
        <f>'Gols marcats'!H38</f>
        <v>0</v>
      </c>
    </row>
    <row r="39" spans="1:8" ht="12.75">
      <c r="A39" s="65">
        <f>'Gols marcats'!A39</f>
        <v>0</v>
      </c>
      <c r="B39" s="174">
        <f>'Gols marcats'!B39</f>
        <v>0</v>
      </c>
      <c r="C39" s="16">
        <f>'Gols marcats'!C39</f>
        <v>0</v>
      </c>
      <c r="D39" s="25">
        <f>'Gols marcats'!D39</f>
        <v>0</v>
      </c>
      <c r="E39" s="22">
        <f>'Gols marcats'!E39</f>
        <v>0</v>
      </c>
      <c r="F39" s="16">
        <f>'Gols marcats'!F39</f>
        <v>0</v>
      </c>
      <c r="G39" s="17">
        <f>'Gols marcats'!G39</f>
        <v>0</v>
      </c>
      <c r="H39" s="189">
        <f>'Gols marcats'!H39</f>
        <v>0</v>
      </c>
    </row>
    <row r="40" spans="1:8" ht="12.75">
      <c r="A40" s="65">
        <f>'Gols marcats'!A40</f>
        <v>0</v>
      </c>
      <c r="B40" s="174">
        <f>'Gols marcats'!B40</f>
        <v>0</v>
      </c>
      <c r="C40" s="16">
        <f>'Gols marcats'!C40</f>
        <v>0</v>
      </c>
      <c r="D40" s="25">
        <f>'Gols marcats'!D40</f>
        <v>0</v>
      </c>
      <c r="E40" s="22">
        <f>'Gols marcats'!E40</f>
        <v>0</v>
      </c>
      <c r="F40" s="16">
        <f>'Gols marcats'!F40</f>
        <v>0</v>
      </c>
      <c r="G40" s="17">
        <f>'Gols marcats'!G40</f>
        <v>0</v>
      </c>
      <c r="H40" s="189">
        <f>'Gols marcats'!H40</f>
        <v>0</v>
      </c>
    </row>
    <row r="41" spans="1:8" ht="12.75">
      <c r="A41" s="65">
        <f>'Gols marcats'!A41</f>
        <v>0</v>
      </c>
      <c r="B41" s="174">
        <f>'Gols marcats'!B41</f>
        <v>0</v>
      </c>
      <c r="C41" s="16">
        <f>'Gols marcats'!C41</f>
        <v>0</v>
      </c>
      <c r="D41" s="25">
        <f>'Gols marcats'!D41</f>
        <v>0</v>
      </c>
      <c r="E41" s="22">
        <f>'Gols marcats'!E41</f>
        <v>0</v>
      </c>
      <c r="F41" s="16">
        <f>'Gols marcats'!F41</f>
        <v>0</v>
      </c>
      <c r="G41" s="17">
        <f>'Gols marcats'!G41</f>
        <v>0</v>
      </c>
      <c r="H41" s="189">
        <f>'Gols marcats'!H41</f>
        <v>0</v>
      </c>
    </row>
    <row r="42" spans="1:8" ht="12.75">
      <c r="A42" s="65">
        <f>'Gols marcats'!A42</f>
        <v>0</v>
      </c>
      <c r="B42" s="174">
        <f>'Gols marcats'!B42</f>
        <v>0</v>
      </c>
      <c r="C42" s="16">
        <f>'Gols marcats'!C42</f>
        <v>0</v>
      </c>
      <c r="D42" s="25">
        <f>'Gols marcats'!D42</f>
        <v>0</v>
      </c>
      <c r="E42" s="22">
        <f>'Gols marcats'!E42</f>
        <v>0</v>
      </c>
      <c r="F42" s="16">
        <f>'Gols marcats'!F42</f>
        <v>0</v>
      </c>
      <c r="G42" s="17">
        <f>'Gols marcats'!G42</f>
        <v>0</v>
      </c>
      <c r="H42" s="189">
        <f>'Gols marcats'!H42</f>
        <v>0</v>
      </c>
    </row>
    <row r="43" spans="1:8" ht="12.75">
      <c r="A43" s="65">
        <f>'Gols marcats'!A43</f>
        <v>0</v>
      </c>
      <c r="B43" s="174">
        <f>'Gols marcats'!B43</f>
        <v>0</v>
      </c>
      <c r="C43" s="16">
        <f>'Gols marcats'!C43</f>
        <v>0</v>
      </c>
      <c r="D43" s="25">
        <f>'Gols marcats'!D43</f>
        <v>0</v>
      </c>
      <c r="E43" s="22">
        <f>'Gols marcats'!E43</f>
        <v>0</v>
      </c>
      <c r="F43" s="16">
        <f>'Gols marcats'!F43</f>
        <v>0</v>
      </c>
      <c r="G43" s="17">
        <f>'Gols marcats'!G43</f>
        <v>0</v>
      </c>
      <c r="H43" s="189">
        <f>'Gols marcats'!H43</f>
        <v>0</v>
      </c>
    </row>
    <row r="44" spans="1:8" ht="12.75">
      <c r="A44" s="65">
        <f>'Gols marcats'!A44</f>
        <v>0</v>
      </c>
      <c r="B44" s="174">
        <f>'Gols marcats'!B44</f>
        <v>0</v>
      </c>
      <c r="C44" s="16">
        <f>'Gols marcats'!C44</f>
        <v>0</v>
      </c>
      <c r="D44" s="25">
        <f>'Gols marcats'!D44</f>
        <v>0</v>
      </c>
      <c r="E44" s="22">
        <f>'Gols marcats'!E44</f>
        <v>0</v>
      </c>
      <c r="F44" s="16">
        <f>'Gols marcats'!F44</f>
        <v>0</v>
      </c>
      <c r="G44" s="17">
        <f>'Gols marcats'!G44</f>
        <v>0</v>
      </c>
      <c r="H44" s="189">
        <f>'Gols marcats'!H44</f>
        <v>0</v>
      </c>
    </row>
    <row r="45" spans="1:8" ht="12.75">
      <c r="A45" s="65">
        <f>'Gols marcats'!A45</f>
        <v>0</v>
      </c>
      <c r="B45" s="174">
        <f>'Gols marcats'!B45</f>
        <v>0</v>
      </c>
      <c r="C45" s="16">
        <f>'Gols marcats'!C45</f>
        <v>0</v>
      </c>
      <c r="D45" s="25">
        <f>'Gols marcats'!D45</f>
        <v>0</v>
      </c>
      <c r="E45" s="22">
        <f>'Gols marcats'!E45</f>
        <v>0</v>
      </c>
      <c r="F45" s="16">
        <f>'Gols marcats'!F45</f>
        <v>0</v>
      </c>
      <c r="G45" s="17">
        <f>'Gols marcats'!G45</f>
        <v>0</v>
      </c>
      <c r="H45" s="189">
        <f>'Gols marcats'!H45</f>
        <v>0</v>
      </c>
    </row>
    <row r="46" spans="1:8" ht="12.75">
      <c r="A46" s="65">
        <f>'Gols marcats'!A46</f>
        <v>0</v>
      </c>
      <c r="B46" s="174">
        <f>'Gols marcats'!B46</f>
        <v>0</v>
      </c>
      <c r="C46" s="16">
        <f>'Gols marcats'!C46</f>
        <v>0</v>
      </c>
      <c r="D46" s="25">
        <f>'Gols marcats'!D46</f>
        <v>0</v>
      </c>
      <c r="E46" s="22">
        <f>'Gols marcats'!E46</f>
        <v>0</v>
      </c>
      <c r="F46" s="16">
        <f>'Gols marcats'!F46</f>
        <v>0</v>
      </c>
      <c r="G46" s="17">
        <f>'Gols marcats'!G46</f>
        <v>0</v>
      </c>
      <c r="H46" s="189">
        <f>'Gols marcats'!H46</f>
        <v>0</v>
      </c>
    </row>
    <row r="47" spans="1:8" ht="12.75">
      <c r="A47" s="65">
        <f>'Gols marcats'!A47</f>
        <v>0</v>
      </c>
      <c r="B47" s="174">
        <f>'Gols marcats'!B47</f>
        <v>0</v>
      </c>
      <c r="C47" s="16">
        <f>'Gols marcats'!C47</f>
        <v>0</v>
      </c>
      <c r="D47" s="25">
        <f>'Gols marcats'!D47</f>
        <v>0</v>
      </c>
      <c r="E47" s="22">
        <f>'Gols marcats'!E47</f>
        <v>0</v>
      </c>
      <c r="F47" s="16">
        <f>'Gols marcats'!F47</f>
        <v>0</v>
      </c>
      <c r="G47" s="17">
        <f>'Gols marcats'!G47</f>
        <v>0</v>
      </c>
      <c r="H47" s="189">
        <f>'Gols marcats'!H47</f>
        <v>0</v>
      </c>
    </row>
    <row r="48" spans="1:8" ht="12.75">
      <c r="A48" s="65">
        <f>'Gols marcats'!A48</f>
        <v>0</v>
      </c>
      <c r="B48" s="174">
        <f>'Gols marcats'!B48</f>
        <v>0</v>
      </c>
      <c r="C48" s="16">
        <f>'Gols marcats'!C48</f>
        <v>0</v>
      </c>
      <c r="D48" s="25">
        <f>'Gols marcats'!D48</f>
        <v>0</v>
      </c>
      <c r="E48" s="22">
        <f>'Gols marcats'!E48</f>
        <v>0</v>
      </c>
      <c r="F48" s="16">
        <f>'Gols marcats'!F48</f>
        <v>0</v>
      </c>
      <c r="G48" s="17">
        <f>'Gols marcats'!G48</f>
        <v>0</v>
      </c>
      <c r="H48" s="189">
        <f>'Gols marcats'!H48</f>
        <v>0</v>
      </c>
    </row>
    <row r="49" spans="1:8" ht="12.75">
      <c r="A49" s="65">
        <f>'Gols marcats'!A49</f>
        <v>0</v>
      </c>
      <c r="B49" s="174">
        <f>'Gols marcats'!B49</f>
        <v>0</v>
      </c>
      <c r="C49" s="16">
        <f>'Gols marcats'!C49</f>
        <v>0</v>
      </c>
      <c r="D49" s="25">
        <f>'Gols marcats'!D49</f>
        <v>0</v>
      </c>
      <c r="E49" s="22">
        <f>'Gols marcats'!E49</f>
        <v>0</v>
      </c>
      <c r="F49" s="16">
        <f>'Gols marcats'!F49</f>
        <v>0</v>
      </c>
      <c r="G49" s="17">
        <f>'Gols marcats'!G49</f>
        <v>0</v>
      </c>
      <c r="H49" s="189">
        <f>'Gols marcats'!H49</f>
        <v>0</v>
      </c>
    </row>
    <row r="50" spans="1:8" ht="13.5" thickBot="1">
      <c r="A50" s="205">
        <f>'Gols marcats'!A50</f>
        <v>0</v>
      </c>
      <c r="B50" s="209">
        <f>'Gols marcats'!B50</f>
        <v>0</v>
      </c>
      <c r="C50" s="89">
        <f>'Gols marcats'!C50</f>
        <v>0</v>
      </c>
      <c r="D50" s="210">
        <f>'Gols marcats'!D50</f>
        <v>0</v>
      </c>
      <c r="E50" s="208">
        <f>'Gols marcats'!E50</f>
        <v>0</v>
      </c>
      <c r="F50" s="89">
        <f>'Gols marcats'!F50</f>
        <v>0</v>
      </c>
      <c r="G50" s="207">
        <f>'Gols marcats'!G50</f>
        <v>0</v>
      </c>
      <c r="H50" s="189">
        <f>'Gols marcats'!H50</f>
        <v>0</v>
      </c>
    </row>
    <row r="51" spans="1:14" ht="14.25" thickBot="1" thickTop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0</v>
      </c>
      <c r="C53" s="56" t="e">
        <f>(B53/N53)</f>
        <v>#DIV/0!</v>
      </c>
      <c r="D53" s="35">
        <f>SUM(C3:C43)</f>
        <v>0</v>
      </c>
      <c r="E53" s="56" t="e">
        <f>(D53/N53)</f>
        <v>#DIV/0!</v>
      </c>
      <c r="F53" s="35">
        <f>SUM(D3:D43)</f>
        <v>0</v>
      </c>
      <c r="G53" s="57" t="e">
        <f>(F53/N53)</f>
        <v>#DIV/0!</v>
      </c>
      <c r="H53" s="55">
        <f>SUM(E3:E43)</f>
        <v>0</v>
      </c>
      <c r="I53" s="56" t="e">
        <f>(H53/N53)</f>
        <v>#DIV/0!</v>
      </c>
      <c r="J53" s="35">
        <f>SUM(F3:F43)</f>
        <v>0</v>
      </c>
      <c r="K53" s="56" t="e">
        <f>(J53/N53)</f>
        <v>#DIV/0!</v>
      </c>
      <c r="L53" s="35">
        <f>SUM(G3:G43)</f>
        <v>0</v>
      </c>
      <c r="M53" s="57" t="e">
        <f>(L53/N53)</f>
        <v>#DIV/0!</v>
      </c>
      <c r="N53" s="59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>
        <f>'Gols marcats'!A3</f>
        <v>0</v>
      </c>
      <c r="B3" s="195">
        <f>'Gols marcats'!B3</f>
        <v>0</v>
      </c>
      <c r="C3" s="67">
        <f>'Gols marcats'!C3</f>
        <v>0</v>
      </c>
      <c r="D3" s="94">
        <f>'Gols marcats'!D3</f>
        <v>0</v>
      </c>
      <c r="E3" s="93">
        <f>'Gols marcats'!E3</f>
        <v>0</v>
      </c>
      <c r="F3" s="67">
        <f>'Gols marcats'!F3</f>
        <v>0</v>
      </c>
      <c r="G3" s="95">
        <f>'Gols marcats'!G3</f>
        <v>0</v>
      </c>
      <c r="H3" s="10">
        <f>SUM(B3:G3)</f>
        <v>0</v>
      </c>
    </row>
    <row r="4" spans="1:8" ht="12.75">
      <c r="A4" s="65">
        <f>'Gols marcats'!A4</f>
        <v>0</v>
      </c>
      <c r="B4" s="143">
        <f>'Gols marcats'!B4</f>
        <v>0</v>
      </c>
      <c r="C4" s="67">
        <f>'Gols marcats'!C4</f>
        <v>0</v>
      </c>
      <c r="D4" s="94">
        <f>'Gols marcats'!D4</f>
        <v>0</v>
      </c>
      <c r="E4" s="93">
        <f>'Gols marcats'!E4</f>
        <v>0</v>
      </c>
      <c r="F4" s="67">
        <f>'Gols marcats'!F4</f>
        <v>0</v>
      </c>
      <c r="G4" s="95">
        <f>'Gols marcats'!G4</f>
        <v>0</v>
      </c>
      <c r="H4" s="10">
        <f aca="true" t="shared" si="0" ref="H4:H50">SUM(B4:G4)</f>
        <v>0</v>
      </c>
    </row>
    <row r="5" spans="1:8" ht="12.75">
      <c r="A5" s="65">
        <f>'Gols marcats'!A5</f>
        <v>0</v>
      </c>
      <c r="B5" s="143">
        <f>'Gols marcats'!B5</f>
        <v>0</v>
      </c>
      <c r="C5" s="67">
        <f>'Gols marcats'!C5</f>
        <v>0</v>
      </c>
      <c r="D5" s="94">
        <f>'Gols marcats'!D5</f>
        <v>0</v>
      </c>
      <c r="E5" s="93">
        <f>'Gols marcats'!E5</f>
        <v>0</v>
      </c>
      <c r="F5" s="67">
        <f>'Gols marcats'!F5</f>
        <v>0</v>
      </c>
      <c r="G5" s="95">
        <f>'Gols marcats'!G5</f>
        <v>0</v>
      </c>
      <c r="H5" s="10">
        <f t="shared" si="0"/>
        <v>0</v>
      </c>
    </row>
    <row r="6" spans="1:8" ht="12.75">
      <c r="A6" s="65">
        <f>'Gols marcats'!A6</f>
        <v>0</v>
      </c>
      <c r="B6" s="143">
        <f>'Gols marcats'!B6</f>
        <v>0</v>
      </c>
      <c r="C6" s="67">
        <f>'Gols marcats'!C6</f>
        <v>0</v>
      </c>
      <c r="D6" s="94">
        <f>'Gols marcats'!D6</f>
        <v>0</v>
      </c>
      <c r="E6" s="93">
        <f>'Gols marcats'!E6</f>
        <v>0</v>
      </c>
      <c r="F6" s="67">
        <f>'Gols marcats'!F6</f>
        <v>0</v>
      </c>
      <c r="G6" s="95">
        <f>'Gols marcats'!G6</f>
        <v>0</v>
      </c>
      <c r="H6" s="10">
        <f t="shared" si="0"/>
        <v>0</v>
      </c>
    </row>
    <row r="7" spans="1:8" ht="12.75">
      <c r="A7" s="65">
        <f>'Gols marcats'!A7</f>
        <v>0</v>
      </c>
      <c r="B7" s="143">
        <f>'Gols marcats'!B7</f>
        <v>0</v>
      </c>
      <c r="C7" s="67">
        <f>'Gols marcats'!C7</f>
        <v>0</v>
      </c>
      <c r="D7" s="94">
        <f>'Gols marcats'!D7</f>
        <v>0</v>
      </c>
      <c r="E7" s="93">
        <f>'Gols marcats'!E7</f>
        <v>0</v>
      </c>
      <c r="F7" s="67">
        <f>'Gols marcats'!F7</f>
        <v>0</v>
      </c>
      <c r="G7" s="95">
        <f>'Gols marcats'!G7</f>
        <v>0</v>
      </c>
      <c r="H7" s="10">
        <f t="shared" si="0"/>
        <v>0</v>
      </c>
    </row>
    <row r="8" spans="1:8" ht="12.75">
      <c r="A8" s="65">
        <f>'Gols marcats'!A8</f>
        <v>0</v>
      </c>
      <c r="B8" s="143">
        <f>'Gols marcats'!B8</f>
        <v>0</v>
      </c>
      <c r="C8" s="67">
        <f>'Gols marcats'!C8</f>
        <v>0</v>
      </c>
      <c r="D8" s="94">
        <f>'Gols marcats'!D8</f>
        <v>0</v>
      </c>
      <c r="E8" s="93">
        <f>'Gols marcats'!E8</f>
        <v>0</v>
      </c>
      <c r="F8" s="67">
        <f>'Gols marcats'!F8</f>
        <v>0</v>
      </c>
      <c r="G8" s="95">
        <f>'Gols marcats'!G8</f>
        <v>0</v>
      </c>
      <c r="H8" s="10">
        <f t="shared" si="0"/>
        <v>0</v>
      </c>
    </row>
    <row r="9" spans="1:8" ht="12" customHeight="1">
      <c r="A9" s="65">
        <f>'Gols marcats'!A9</f>
        <v>0</v>
      </c>
      <c r="B9" s="143">
        <f>'Gols marcats'!B9</f>
        <v>0</v>
      </c>
      <c r="C9" s="67">
        <f>'Gols marcats'!C9</f>
        <v>0</v>
      </c>
      <c r="D9" s="94">
        <f>'Gols marcats'!D9</f>
        <v>0</v>
      </c>
      <c r="E9" s="93">
        <f>'Gols marcats'!E9</f>
        <v>0</v>
      </c>
      <c r="F9" s="67">
        <f>'Gols marcats'!F9</f>
        <v>0</v>
      </c>
      <c r="G9" s="95">
        <f>'Gols marcats'!G9</f>
        <v>0</v>
      </c>
      <c r="H9" s="10">
        <f t="shared" si="0"/>
        <v>0</v>
      </c>
    </row>
    <row r="10" spans="1:8" ht="12.75">
      <c r="A10" s="65">
        <f>'Gols marcats'!A10</f>
        <v>0</v>
      </c>
      <c r="B10" s="143">
        <f>'Gols marcats'!B10</f>
        <v>0</v>
      </c>
      <c r="C10" s="67">
        <f>'Gols marcats'!C10</f>
        <v>0</v>
      </c>
      <c r="D10" s="94">
        <f>'Gols marcats'!D10</f>
        <v>0</v>
      </c>
      <c r="E10" s="93">
        <f>'Gols marcats'!E10</f>
        <v>0</v>
      </c>
      <c r="F10" s="67">
        <f>'Gols marcats'!F10</f>
        <v>0</v>
      </c>
      <c r="G10" s="95">
        <f>'Gols marcats'!G10</f>
        <v>0</v>
      </c>
      <c r="H10" s="10">
        <f t="shared" si="0"/>
        <v>0</v>
      </c>
    </row>
    <row r="11" spans="1:8" ht="12.75">
      <c r="A11" s="65">
        <f>'Gols marcats'!A11</f>
        <v>0</v>
      </c>
      <c r="B11" s="143">
        <f>'Gols marcats'!B11</f>
        <v>0</v>
      </c>
      <c r="C11" s="67">
        <f>'Gols marcats'!C11</f>
        <v>0</v>
      </c>
      <c r="D11" s="94">
        <f>'Gols marcats'!D11</f>
        <v>0</v>
      </c>
      <c r="E11" s="93">
        <f>'Gols marcats'!E11</f>
        <v>0</v>
      </c>
      <c r="F11" s="67">
        <f>'Gols marcats'!F11</f>
        <v>0</v>
      </c>
      <c r="G11" s="95">
        <f>'Gols marcats'!G11</f>
        <v>0</v>
      </c>
      <c r="H11" s="10">
        <f t="shared" si="0"/>
        <v>0</v>
      </c>
    </row>
    <row r="12" spans="1:8" ht="12.75">
      <c r="A12" s="65">
        <f>'Gols marcats'!A12</f>
        <v>0</v>
      </c>
      <c r="B12" s="143">
        <f>'Gols marcats'!B12</f>
        <v>0</v>
      </c>
      <c r="C12" s="67">
        <f>'Gols marcats'!C12</f>
        <v>0</v>
      </c>
      <c r="D12" s="94">
        <f>'Gols marcats'!D12</f>
        <v>0</v>
      </c>
      <c r="E12" s="93">
        <f>'Gols marcats'!E12</f>
        <v>0</v>
      </c>
      <c r="F12" s="67">
        <f>'Gols marcats'!F12</f>
        <v>0</v>
      </c>
      <c r="G12" s="95">
        <f>'Gols marcats'!G12</f>
        <v>0</v>
      </c>
      <c r="H12" s="10">
        <f t="shared" si="0"/>
        <v>0</v>
      </c>
    </row>
    <row r="13" spans="1:8" ht="12" customHeight="1">
      <c r="A13" s="65">
        <f>'Gols marcats'!A13</f>
        <v>0</v>
      </c>
      <c r="B13" s="143">
        <f>'Gols marcats'!B13</f>
        <v>0</v>
      </c>
      <c r="C13" s="67">
        <f>'Gols marcats'!C13</f>
        <v>0</v>
      </c>
      <c r="D13" s="94">
        <f>'Gols marcats'!D13</f>
        <v>0</v>
      </c>
      <c r="E13" s="93">
        <f>'Gols marcats'!E13</f>
        <v>0</v>
      </c>
      <c r="F13" s="67">
        <f>'Gols marcats'!F13</f>
        <v>0</v>
      </c>
      <c r="G13" s="95">
        <f>'Gols marcats'!G13</f>
        <v>0</v>
      </c>
      <c r="H13" s="10">
        <f t="shared" si="0"/>
        <v>0</v>
      </c>
    </row>
    <row r="14" spans="1:8" ht="12.75">
      <c r="A14" s="65">
        <f>'Gols marcats'!A14</f>
        <v>0</v>
      </c>
      <c r="B14" s="143">
        <f>'Gols marcats'!B14</f>
        <v>0</v>
      </c>
      <c r="C14" s="67">
        <f>'Gols marcats'!C14</f>
        <v>0</v>
      </c>
      <c r="D14" s="94">
        <f>'Gols marcats'!D14</f>
        <v>0</v>
      </c>
      <c r="E14" s="93">
        <f>'Gols marcats'!E14</f>
        <v>0</v>
      </c>
      <c r="F14" s="67">
        <f>'Gols marcats'!F14</f>
        <v>0</v>
      </c>
      <c r="G14" s="95">
        <f>'Gols marcats'!G14</f>
        <v>0</v>
      </c>
      <c r="H14" s="10">
        <f t="shared" si="0"/>
        <v>0</v>
      </c>
    </row>
    <row r="15" spans="1:8" ht="12.75">
      <c r="A15" s="65">
        <f>'Gols marcats'!A15</f>
        <v>0</v>
      </c>
      <c r="B15" s="143">
        <f>'Gols marcats'!B15</f>
        <v>0</v>
      </c>
      <c r="C15" s="67">
        <f>'Gols marcats'!C15</f>
        <v>0</v>
      </c>
      <c r="D15" s="94">
        <f>'Gols marcats'!D15</f>
        <v>0</v>
      </c>
      <c r="E15" s="93">
        <f>'Gols marcats'!E15</f>
        <v>0</v>
      </c>
      <c r="F15" s="67">
        <f>'Gols marcats'!F15</f>
        <v>0</v>
      </c>
      <c r="G15" s="95">
        <f>'Gols marcats'!G15</f>
        <v>0</v>
      </c>
      <c r="H15" s="10">
        <f t="shared" si="0"/>
        <v>0</v>
      </c>
    </row>
    <row r="16" spans="1:8" ht="12.75">
      <c r="A16" s="65">
        <f>'Gols marcats'!A16</f>
        <v>0</v>
      </c>
      <c r="B16" s="143">
        <f>'Gols marcats'!B16</f>
        <v>0</v>
      </c>
      <c r="C16" s="67">
        <f>'Gols marcats'!C16</f>
        <v>0</v>
      </c>
      <c r="D16" s="94">
        <f>'Gols marcats'!D16</f>
        <v>0</v>
      </c>
      <c r="E16" s="93">
        <f>'Gols marcats'!E16</f>
        <v>0</v>
      </c>
      <c r="F16" s="67">
        <f>'Gols marcats'!F16</f>
        <v>0</v>
      </c>
      <c r="G16" s="95">
        <f>'Gols marcats'!G16</f>
        <v>0</v>
      </c>
      <c r="H16" s="10">
        <f t="shared" si="0"/>
        <v>0</v>
      </c>
    </row>
    <row r="17" spans="1:8" ht="12.75">
      <c r="A17" s="65">
        <f>'Gols marcats'!A17</f>
        <v>0</v>
      </c>
      <c r="B17" s="143">
        <f>'Gols marcats'!B17</f>
        <v>0</v>
      </c>
      <c r="C17" s="67">
        <f>'Gols marcats'!C17</f>
        <v>0</v>
      </c>
      <c r="D17" s="94">
        <f>'Gols marcats'!D17</f>
        <v>0</v>
      </c>
      <c r="E17" s="93">
        <f>'Gols marcats'!E17</f>
        <v>0</v>
      </c>
      <c r="F17" s="67">
        <f>'Gols marcats'!F17</f>
        <v>0</v>
      </c>
      <c r="G17" s="95">
        <f>'Gols marcats'!G17</f>
        <v>0</v>
      </c>
      <c r="H17" s="10">
        <f t="shared" si="0"/>
        <v>0</v>
      </c>
    </row>
    <row r="18" spans="1:8" ht="12.75">
      <c r="A18" s="65">
        <f>'Gols marcats'!A18</f>
        <v>0</v>
      </c>
      <c r="B18" s="143">
        <f>'Gols marcats'!B18</f>
        <v>0</v>
      </c>
      <c r="C18" s="67">
        <f>'Gols marcats'!C18</f>
        <v>0</v>
      </c>
      <c r="D18" s="94">
        <f>'Gols marcats'!D18</f>
        <v>0</v>
      </c>
      <c r="E18" s="93">
        <f>'Gols marcats'!E18</f>
        <v>0</v>
      </c>
      <c r="F18" s="67">
        <f>'Gols marcats'!F18</f>
        <v>0</v>
      </c>
      <c r="G18" s="95">
        <f>'Gols marcats'!G18</f>
        <v>0</v>
      </c>
      <c r="H18" s="10">
        <f t="shared" si="0"/>
        <v>0</v>
      </c>
    </row>
    <row r="19" spans="1:8" ht="12.75">
      <c r="A19" s="65">
        <f>'Gols marcats'!A19</f>
        <v>0</v>
      </c>
      <c r="B19" s="143">
        <f>'Gols marcats'!B19</f>
        <v>0</v>
      </c>
      <c r="C19" s="67">
        <f>'Gols marcats'!C19</f>
        <v>0</v>
      </c>
      <c r="D19" s="94">
        <f>'Gols marcats'!D19</f>
        <v>0</v>
      </c>
      <c r="E19" s="93">
        <f>'Gols marcats'!E19</f>
        <v>0</v>
      </c>
      <c r="F19" s="67">
        <f>'Gols marcats'!F19</f>
        <v>0</v>
      </c>
      <c r="G19" s="95">
        <f>'Gols marcats'!G19</f>
        <v>0</v>
      </c>
      <c r="H19" s="10">
        <f t="shared" si="0"/>
        <v>0</v>
      </c>
    </row>
    <row r="20" spans="1:8" ht="12.75">
      <c r="A20" s="65">
        <f>'Gols marcats'!A20</f>
        <v>0</v>
      </c>
      <c r="B20" s="143">
        <f>'Gols marcats'!B20</f>
        <v>0</v>
      </c>
      <c r="C20" s="67">
        <f>'Gols marcats'!C20</f>
        <v>0</v>
      </c>
      <c r="D20" s="94">
        <f>'Gols marcats'!D20</f>
        <v>0</v>
      </c>
      <c r="E20" s="93">
        <f>'Gols marcats'!E20</f>
        <v>0</v>
      </c>
      <c r="F20" s="67">
        <f>'Gols marcats'!F20</f>
        <v>0</v>
      </c>
      <c r="G20" s="95">
        <f>'Gols marcats'!G20</f>
        <v>0</v>
      </c>
      <c r="H20" s="10">
        <f t="shared" si="0"/>
        <v>0</v>
      </c>
    </row>
    <row r="21" spans="1:8" ht="12.75">
      <c r="A21" s="65">
        <f>'Gols marcats'!A21</f>
        <v>0</v>
      </c>
      <c r="B21" s="143">
        <f>'Gols marcats'!B21</f>
        <v>0</v>
      </c>
      <c r="C21" s="67">
        <f>'Gols marcats'!C21</f>
        <v>0</v>
      </c>
      <c r="D21" s="94">
        <f>'Gols marcats'!D21</f>
        <v>0</v>
      </c>
      <c r="E21" s="93">
        <f>'Gols marcats'!E21</f>
        <v>0</v>
      </c>
      <c r="F21" s="67">
        <f>'Gols marcats'!F21</f>
        <v>0</v>
      </c>
      <c r="G21" s="95">
        <f>'Gols marcats'!G21</f>
        <v>0</v>
      </c>
      <c r="H21" s="10">
        <f t="shared" si="0"/>
        <v>0</v>
      </c>
    </row>
    <row r="22" spans="1:8" ht="12.75">
      <c r="A22" s="65">
        <f>'Gols marcats'!A22</f>
        <v>0</v>
      </c>
      <c r="B22" s="143">
        <f>'Gols marcats'!B22</f>
        <v>0</v>
      </c>
      <c r="C22" s="67">
        <f>'Gols marcats'!C22</f>
        <v>0</v>
      </c>
      <c r="D22" s="94">
        <f>'Gols marcats'!D22</f>
        <v>0</v>
      </c>
      <c r="E22" s="93">
        <f>'Gols marcats'!E22</f>
        <v>0</v>
      </c>
      <c r="F22" s="67">
        <f>'Gols marcats'!F22</f>
        <v>0</v>
      </c>
      <c r="G22" s="95">
        <f>'Gols marcats'!G22</f>
        <v>0</v>
      </c>
      <c r="H22" s="10">
        <f t="shared" si="0"/>
        <v>0</v>
      </c>
    </row>
    <row r="23" spans="1:8" ht="12.75">
      <c r="A23" s="65">
        <f>'Gols marcats'!A23</f>
        <v>0</v>
      </c>
      <c r="B23" s="143">
        <f>'Gols marcats'!B23</f>
        <v>0</v>
      </c>
      <c r="C23" s="67">
        <f>'Gols marcats'!C23</f>
        <v>0</v>
      </c>
      <c r="D23" s="94">
        <f>'Gols marcats'!D23</f>
        <v>0</v>
      </c>
      <c r="E23" s="93">
        <f>'Gols marcats'!E23</f>
        <v>0</v>
      </c>
      <c r="F23" s="67">
        <f>'Gols marcats'!F23</f>
        <v>0</v>
      </c>
      <c r="G23" s="95">
        <f>'Gols marcats'!G23</f>
        <v>0</v>
      </c>
      <c r="H23" s="10">
        <f t="shared" si="0"/>
        <v>0</v>
      </c>
    </row>
    <row r="24" spans="1:8" ht="12.75">
      <c r="A24" s="65">
        <f>'Gols marcats'!A24</f>
        <v>0</v>
      </c>
      <c r="B24" s="143">
        <f>'Gols marcats'!B24</f>
        <v>0</v>
      </c>
      <c r="C24" s="67">
        <f>'Gols marcats'!C24</f>
        <v>0</v>
      </c>
      <c r="D24" s="94">
        <f>'Gols marcats'!D24</f>
        <v>0</v>
      </c>
      <c r="E24" s="93">
        <f>'Gols marcats'!E24</f>
        <v>0</v>
      </c>
      <c r="F24" s="67">
        <f>'Gols marcats'!F24</f>
        <v>0</v>
      </c>
      <c r="G24" s="95">
        <f>'Gols marcats'!G24</f>
        <v>0</v>
      </c>
      <c r="H24" s="10">
        <f t="shared" si="0"/>
        <v>0</v>
      </c>
    </row>
    <row r="25" spans="1:8" ht="12.75">
      <c r="A25" s="65">
        <f>'Gols marcats'!A25</f>
        <v>0</v>
      </c>
      <c r="B25" s="143">
        <f>'Gols marcats'!B25</f>
        <v>0</v>
      </c>
      <c r="C25" s="67">
        <f>'Gols marcats'!C25</f>
        <v>0</v>
      </c>
      <c r="D25" s="94">
        <f>'Gols marcats'!D25</f>
        <v>0</v>
      </c>
      <c r="E25" s="93">
        <f>'Gols marcats'!E25</f>
        <v>0</v>
      </c>
      <c r="F25" s="67">
        <f>'Gols marcats'!F25</f>
        <v>0</v>
      </c>
      <c r="G25" s="95">
        <f>'Gols marcats'!G25</f>
        <v>0</v>
      </c>
      <c r="H25" s="10">
        <f t="shared" si="0"/>
        <v>0</v>
      </c>
    </row>
    <row r="26" spans="1:8" ht="12.75">
      <c r="A26" s="65">
        <f>'Gols marcats'!A26</f>
        <v>0</v>
      </c>
      <c r="B26" s="143">
        <f>'Gols marcats'!B26</f>
        <v>0</v>
      </c>
      <c r="C26" s="67">
        <f>'Gols marcats'!C26</f>
        <v>0</v>
      </c>
      <c r="D26" s="94">
        <f>'Gols marcats'!D26</f>
        <v>0</v>
      </c>
      <c r="E26" s="93">
        <f>'Gols marcats'!E26</f>
        <v>0</v>
      </c>
      <c r="F26" s="67">
        <f>'Gols marcats'!F26</f>
        <v>0</v>
      </c>
      <c r="G26" s="95">
        <f>'Gols marcats'!G26</f>
        <v>0</v>
      </c>
      <c r="H26" s="10">
        <f t="shared" si="0"/>
        <v>0</v>
      </c>
    </row>
    <row r="27" spans="1:8" ht="12.75">
      <c r="A27" s="65">
        <f>'Gols marcats'!A27</f>
        <v>0</v>
      </c>
      <c r="B27" s="143">
        <f>'Gols marcats'!B27</f>
        <v>0</v>
      </c>
      <c r="C27" s="67">
        <f>'Gols marcats'!C27</f>
        <v>0</v>
      </c>
      <c r="D27" s="94">
        <f>'Gols marcats'!D27</f>
        <v>0</v>
      </c>
      <c r="E27" s="93">
        <f>'Gols marcats'!E27</f>
        <v>0</v>
      </c>
      <c r="F27" s="67">
        <f>'Gols marcats'!F27</f>
        <v>0</v>
      </c>
      <c r="G27" s="95">
        <f>'Gols marcats'!G27</f>
        <v>0</v>
      </c>
      <c r="H27" s="10">
        <f t="shared" si="0"/>
        <v>0</v>
      </c>
    </row>
    <row r="28" spans="1:8" ht="12.75">
      <c r="A28" s="65">
        <f>'Gols marcats'!A28</f>
        <v>0</v>
      </c>
      <c r="B28" s="143">
        <f>'Gols marcats'!B28</f>
        <v>0</v>
      </c>
      <c r="C28" s="67">
        <f>'Gols marcats'!C28</f>
        <v>0</v>
      </c>
      <c r="D28" s="94">
        <f>'Gols marcats'!D28</f>
        <v>0</v>
      </c>
      <c r="E28" s="93">
        <f>'Gols marcats'!E28</f>
        <v>0</v>
      </c>
      <c r="F28" s="67">
        <f>'Gols marcats'!F28</f>
        <v>0</v>
      </c>
      <c r="G28" s="95">
        <f>'Gols marcats'!G28</f>
        <v>0</v>
      </c>
      <c r="H28" s="10">
        <f t="shared" si="0"/>
        <v>0</v>
      </c>
    </row>
    <row r="29" spans="1:8" ht="12.75">
      <c r="A29" s="65">
        <f>'Gols marcats'!A29</f>
        <v>0</v>
      </c>
      <c r="B29" s="143">
        <f>'Gols marcats'!B29</f>
        <v>0</v>
      </c>
      <c r="C29" s="67">
        <f>'Gols marcats'!C29</f>
        <v>0</v>
      </c>
      <c r="D29" s="94">
        <f>'Gols marcats'!D29</f>
        <v>0</v>
      </c>
      <c r="E29" s="93">
        <f>'Gols marcats'!E29</f>
        <v>0</v>
      </c>
      <c r="F29" s="67">
        <f>'Gols marcats'!F29</f>
        <v>0</v>
      </c>
      <c r="G29" s="95">
        <f>'Gols marcats'!G29</f>
        <v>0</v>
      </c>
      <c r="H29" s="10">
        <f t="shared" si="0"/>
        <v>0</v>
      </c>
    </row>
    <row r="30" spans="1:8" ht="12.75">
      <c r="A30" s="65">
        <f>'Gols marcats'!A30</f>
        <v>0</v>
      </c>
      <c r="B30" s="143">
        <f>'Gols marcats'!B30</f>
        <v>0</v>
      </c>
      <c r="C30" s="67">
        <f>'Gols marcats'!C30</f>
        <v>0</v>
      </c>
      <c r="D30" s="94">
        <f>'Gols marcats'!D30</f>
        <v>0</v>
      </c>
      <c r="E30" s="93">
        <f>'Gols marcats'!E30</f>
        <v>0</v>
      </c>
      <c r="F30" s="67">
        <f>'Gols marcats'!F30</f>
        <v>0</v>
      </c>
      <c r="G30" s="95">
        <f>'Gols marcats'!G30</f>
        <v>0</v>
      </c>
      <c r="H30" s="10">
        <f t="shared" si="0"/>
        <v>0</v>
      </c>
    </row>
    <row r="31" spans="1:8" ht="12.75">
      <c r="A31" s="65">
        <f>'Gols marcats'!A31</f>
        <v>0</v>
      </c>
      <c r="B31" s="143">
        <f>'Gols marcats'!B31</f>
        <v>0</v>
      </c>
      <c r="C31" s="67">
        <f>'Gols marcats'!C31</f>
        <v>0</v>
      </c>
      <c r="D31" s="94">
        <f>'Gols marcats'!D31</f>
        <v>0</v>
      </c>
      <c r="E31" s="93">
        <f>'Gols marcats'!E31</f>
        <v>0</v>
      </c>
      <c r="F31" s="67">
        <f>'Gols marcats'!F31</f>
        <v>0</v>
      </c>
      <c r="G31" s="95">
        <f>'Gols marcats'!G31</f>
        <v>0</v>
      </c>
      <c r="H31" s="10">
        <f t="shared" si="0"/>
        <v>0</v>
      </c>
    </row>
    <row r="32" spans="1:8" ht="12.75">
      <c r="A32" s="65">
        <f>'Gols marcats'!A32</f>
        <v>0</v>
      </c>
      <c r="B32" s="143">
        <f>'Gols marcats'!B32</f>
        <v>0</v>
      </c>
      <c r="C32" s="67">
        <f>'Gols marcats'!C32</f>
        <v>0</v>
      </c>
      <c r="D32" s="94">
        <f>'Gols marcats'!D32</f>
        <v>0</v>
      </c>
      <c r="E32" s="93">
        <f>'Gols marcats'!E32</f>
        <v>0</v>
      </c>
      <c r="F32" s="67">
        <f>'Gols marcats'!F32</f>
        <v>0</v>
      </c>
      <c r="G32" s="95">
        <f>'Gols marcats'!G32</f>
        <v>0</v>
      </c>
      <c r="H32" s="10">
        <f t="shared" si="0"/>
        <v>0</v>
      </c>
    </row>
    <row r="33" spans="1:8" ht="12.75">
      <c r="A33" s="65">
        <f>'Gols marcats'!A33</f>
        <v>0</v>
      </c>
      <c r="B33" s="143">
        <f>'Gols marcats'!B33</f>
        <v>0</v>
      </c>
      <c r="C33" s="67">
        <f>'Gols marcats'!C33</f>
        <v>0</v>
      </c>
      <c r="D33" s="94">
        <f>'Gols marcats'!D33</f>
        <v>0</v>
      </c>
      <c r="E33" s="93">
        <f>'Gols marcats'!E33</f>
        <v>0</v>
      </c>
      <c r="F33" s="67">
        <f>'Gols marcats'!F33</f>
        <v>0</v>
      </c>
      <c r="G33" s="95">
        <f>'Gols marcats'!G33</f>
        <v>0</v>
      </c>
      <c r="H33" s="10">
        <f t="shared" si="0"/>
        <v>0</v>
      </c>
    </row>
    <row r="34" spans="1:8" ht="12.75">
      <c r="A34" s="65">
        <f>'Gols marcats'!A34</f>
        <v>0</v>
      </c>
      <c r="B34" s="143">
        <f>'Gols marcats'!B34</f>
        <v>0</v>
      </c>
      <c r="C34" s="67">
        <f>'Gols marcats'!C34</f>
        <v>0</v>
      </c>
      <c r="D34" s="94">
        <f>'Gols marcats'!D34</f>
        <v>0</v>
      </c>
      <c r="E34" s="93">
        <f>'Gols marcats'!E34</f>
        <v>0</v>
      </c>
      <c r="F34" s="67">
        <f>'Gols marcats'!F34</f>
        <v>0</v>
      </c>
      <c r="G34" s="95">
        <f>'Gols marcats'!G34</f>
        <v>0</v>
      </c>
      <c r="H34" s="10">
        <f t="shared" si="0"/>
        <v>0</v>
      </c>
    </row>
    <row r="35" spans="1:8" ht="12.75">
      <c r="A35" s="65">
        <f>'Gols marcats'!A35</f>
        <v>0</v>
      </c>
      <c r="B35" s="143">
        <f>'Gols marcats'!B35</f>
        <v>0</v>
      </c>
      <c r="C35" s="67">
        <f>'Gols marcats'!C35</f>
        <v>0</v>
      </c>
      <c r="D35" s="94">
        <f>'Gols marcats'!D35</f>
        <v>0</v>
      </c>
      <c r="E35" s="93">
        <f>'Gols marcats'!E35</f>
        <v>0</v>
      </c>
      <c r="F35" s="67">
        <f>'Gols marcats'!F35</f>
        <v>0</v>
      </c>
      <c r="G35" s="95">
        <f>'Gols marcats'!G35</f>
        <v>0</v>
      </c>
      <c r="H35" s="10">
        <f t="shared" si="0"/>
        <v>0</v>
      </c>
    </row>
    <row r="36" spans="1:8" ht="12.75">
      <c r="A36" s="65">
        <f>'Gols marcats'!A36</f>
        <v>0</v>
      </c>
      <c r="B36" s="143">
        <f>'Gols marcats'!B36</f>
        <v>0</v>
      </c>
      <c r="C36" s="67">
        <f>'Gols marcats'!C36</f>
        <v>0</v>
      </c>
      <c r="D36" s="94">
        <f>'Gols marcats'!D36</f>
        <v>0</v>
      </c>
      <c r="E36" s="93">
        <f>'Gols marcats'!E36</f>
        <v>0</v>
      </c>
      <c r="F36" s="67">
        <f>'Gols marcats'!F36</f>
        <v>0</v>
      </c>
      <c r="G36" s="95">
        <f>'Gols marcats'!G36</f>
        <v>0</v>
      </c>
      <c r="H36" s="10">
        <f t="shared" si="0"/>
        <v>0</v>
      </c>
    </row>
    <row r="37" spans="1:8" ht="12.75">
      <c r="A37" s="65">
        <f>'Gols marcats'!A37</f>
        <v>0</v>
      </c>
      <c r="B37" s="143">
        <f>'Gols marcats'!B37</f>
        <v>0</v>
      </c>
      <c r="C37" s="67">
        <f>'Gols marcats'!C37</f>
        <v>0</v>
      </c>
      <c r="D37" s="94">
        <f>'Gols marcats'!D37</f>
        <v>0</v>
      </c>
      <c r="E37" s="93">
        <f>'Gols marcats'!E37</f>
        <v>0</v>
      </c>
      <c r="F37" s="67">
        <f>'Gols marcats'!F37</f>
        <v>0</v>
      </c>
      <c r="G37" s="95">
        <f>'Gols marcats'!G37</f>
        <v>0</v>
      </c>
      <c r="H37" s="10">
        <f t="shared" si="0"/>
        <v>0</v>
      </c>
    </row>
    <row r="38" spans="1:8" ht="12.75">
      <c r="A38" s="65">
        <f>'Gols marcats'!A38</f>
        <v>0</v>
      </c>
      <c r="B38" s="143">
        <f>'Gols marcats'!B38</f>
        <v>0</v>
      </c>
      <c r="C38" s="67">
        <f>'Gols marcats'!C38</f>
        <v>0</v>
      </c>
      <c r="D38" s="94">
        <f>'Gols marcats'!D38</f>
        <v>0</v>
      </c>
      <c r="E38" s="93">
        <f>'Gols marcats'!E38</f>
        <v>0</v>
      </c>
      <c r="F38" s="67">
        <f>'Gols marcats'!F38</f>
        <v>0</v>
      </c>
      <c r="G38" s="95">
        <f>'Gols marcats'!G38</f>
        <v>0</v>
      </c>
      <c r="H38" s="10">
        <f t="shared" si="0"/>
        <v>0</v>
      </c>
    </row>
    <row r="39" spans="1:8" ht="12.75">
      <c r="A39" s="65">
        <f>'Gols marcats'!A39</f>
        <v>0</v>
      </c>
      <c r="B39" s="143">
        <f>'Gols marcats'!B39</f>
        <v>0</v>
      </c>
      <c r="C39" s="67">
        <f>'Gols marcats'!C39</f>
        <v>0</v>
      </c>
      <c r="D39" s="94">
        <f>'Gols marcats'!D39</f>
        <v>0</v>
      </c>
      <c r="E39" s="93">
        <f>'Gols marcats'!E39</f>
        <v>0</v>
      </c>
      <c r="F39" s="67">
        <f>'Gols marcats'!F39</f>
        <v>0</v>
      </c>
      <c r="G39" s="95">
        <f>'Gols marcats'!G39</f>
        <v>0</v>
      </c>
      <c r="H39" s="10">
        <f t="shared" si="0"/>
        <v>0</v>
      </c>
    </row>
    <row r="40" spans="1:8" ht="12.75">
      <c r="A40" s="65">
        <f>'Gols marcats'!A40</f>
        <v>0</v>
      </c>
      <c r="B40" s="143">
        <f>'Gols marcats'!B40</f>
        <v>0</v>
      </c>
      <c r="C40" s="67">
        <f>'Gols marcats'!C40</f>
        <v>0</v>
      </c>
      <c r="D40" s="94">
        <f>'Gols marcats'!D40</f>
        <v>0</v>
      </c>
      <c r="E40" s="93">
        <f>'Gols marcats'!E40</f>
        <v>0</v>
      </c>
      <c r="F40" s="67">
        <f>'Gols marcats'!F40</f>
        <v>0</v>
      </c>
      <c r="G40" s="95">
        <f>'Gols marcats'!G40</f>
        <v>0</v>
      </c>
      <c r="H40" s="10">
        <f t="shared" si="0"/>
        <v>0</v>
      </c>
    </row>
    <row r="41" spans="1:8" ht="12.75">
      <c r="A41" s="65">
        <f>'Gols marcats'!A41</f>
        <v>0</v>
      </c>
      <c r="B41" s="143">
        <f>'Gols marcats'!B41</f>
        <v>0</v>
      </c>
      <c r="C41" s="67">
        <f>'Gols marcats'!C41</f>
        <v>0</v>
      </c>
      <c r="D41" s="94">
        <f>'Gols marcats'!D41</f>
        <v>0</v>
      </c>
      <c r="E41" s="93">
        <f>'Gols marcats'!E41</f>
        <v>0</v>
      </c>
      <c r="F41" s="67">
        <f>'Gols marcats'!F41</f>
        <v>0</v>
      </c>
      <c r="G41" s="95">
        <f>'Gols marcats'!G41</f>
        <v>0</v>
      </c>
      <c r="H41" s="10">
        <f t="shared" si="0"/>
        <v>0</v>
      </c>
    </row>
    <row r="42" spans="1:8" ht="12.75">
      <c r="A42" s="65">
        <f>'Gols marcats'!A42</f>
        <v>0</v>
      </c>
      <c r="B42" s="143">
        <f>'Gols marcats'!B42</f>
        <v>0</v>
      </c>
      <c r="C42" s="67">
        <f>'Gols marcats'!C42</f>
        <v>0</v>
      </c>
      <c r="D42" s="94">
        <f>'Gols marcats'!D42</f>
        <v>0</v>
      </c>
      <c r="E42" s="93">
        <f>'Gols marcats'!E42</f>
        <v>0</v>
      </c>
      <c r="F42" s="67">
        <f>'Gols marcats'!F42</f>
        <v>0</v>
      </c>
      <c r="G42" s="95">
        <f>'Gols marcats'!G42</f>
        <v>0</v>
      </c>
      <c r="H42" s="10">
        <f t="shared" si="0"/>
        <v>0</v>
      </c>
    </row>
    <row r="43" spans="1:8" ht="12.75">
      <c r="A43" s="65">
        <f>'Gols marcats'!A43</f>
        <v>0</v>
      </c>
      <c r="B43" s="143">
        <f>'Gols marcats'!B43</f>
        <v>0</v>
      </c>
      <c r="C43" s="67">
        <f>'Gols marcats'!C43</f>
        <v>0</v>
      </c>
      <c r="D43" s="94">
        <f>'Gols marcats'!D43</f>
        <v>0</v>
      </c>
      <c r="E43" s="93">
        <f>'Gols marcats'!E43</f>
        <v>0</v>
      </c>
      <c r="F43" s="67">
        <f>'Gols marcats'!F43</f>
        <v>0</v>
      </c>
      <c r="G43" s="95">
        <f>'Gols marcats'!G43</f>
        <v>0</v>
      </c>
      <c r="H43" s="10">
        <f t="shared" si="0"/>
        <v>0</v>
      </c>
    </row>
    <row r="44" spans="1:8" ht="12.75">
      <c r="A44" s="65">
        <f>'Gols marcats'!A44</f>
        <v>0</v>
      </c>
      <c r="B44" s="143">
        <f>'Gols marcats'!B44</f>
        <v>0</v>
      </c>
      <c r="C44" s="67">
        <f>'Gols marcats'!C44</f>
        <v>0</v>
      </c>
      <c r="D44" s="94">
        <f>'Gols marcats'!D44</f>
        <v>0</v>
      </c>
      <c r="E44" s="93">
        <f>'Gols marcats'!E44</f>
        <v>0</v>
      </c>
      <c r="F44" s="67">
        <f>'Gols marcats'!F44</f>
        <v>0</v>
      </c>
      <c r="G44" s="95">
        <f>'Gols marcats'!G44</f>
        <v>0</v>
      </c>
      <c r="H44" s="10">
        <f t="shared" si="0"/>
        <v>0</v>
      </c>
    </row>
    <row r="45" spans="1:8" ht="12.75">
      <c r="A45" s="65">
        <f>'Gols marcats'!A45</f>
        <v>0</v>
      </c>
      <c r="B45" s="143">
        <f>'Gols marcats'!B45</f>
        <v>0</v>
      </c>
      <c r="C45" s="67">
        <f>'Gols marcats'!C45</f>
        <v>0</v>
      </c>
      <c r="D45" s="94">
        <f>'Gols marcats'!D45</f>
        <v>0</v>
      </c>
      <c r="E45" s="93">
        <f>'Gols marcats'!E45</f>
        <v>0</v>
      </c>
      <c r="F45" s="67">
        <f>'Gols marcats'!F45</f>
        <v>0</v>
      </c>
      <c r="G45" s="95">
        <f>'Gols marcats'!G45</f>
        <v>0</v>
      </c>
      <c r="H45" s="10">
        <f t="shared" si="0"/>
        <v>0</v>
      </c>
    </row>
    <row r="46" spans="1:8" ht="12.75">
      <c r="A46" s="65">
        <f>'Gols marcats'!A46</f>
        <v>0</v>
      </c>
      <c r="B46" s="143">
        <f>'Gols marcats'!B46</f>
        <v>0</v>
      </c>
      <c r="C46" s="67">
        <f>'Gols marcats'!C46</f>
        <v>0</v>
      </c>
      <c r="D46" s="94">
        <f>'Gols marcats'!D46</f>
        <v>0</v>
      </c>
      <c r="E46" s="93">
        <f>'Gols marcats'!E46</f>
        <v>0</v>
      </c>
      <c r="F46" s="67">
        <f>'Gols marcats'!F46</f>
        <v>0</v>
      </c>
      <c r="G46" s="95">
        <f>'Gols marcats'!G46</f>
        <v>0</v>
      </c>
      <c r="H46" s="10">
        <f t="shared" si="0"/>
        <v>0</v>
      </c>
    </row>
    <row r="47" spans="1:8" ht="12.75">
      <c r="A47" s="65">
        <f>'Gols marcats'!A47</f>
        <v>0</v>
      </c>
      <c r="B47" s="143">
        <f>'Gols marcats'!B47</f>
        <v>0</v>
      </c>
      <c r="C47" s="67">
        <f>'Gols marcats'!C47</f>
        <v>0</v>
      </c>
      <c r="D47" s="94">
        <f>'Gols marcats'!D47</f>
        <v>0</v>
      </c>
      <c r="E47" s="93">
        <f>'Gols marcats'!E47</f>
        <v>0</v>
      </c>
      <c r="F47" s="67">
        <f>'Gols marcats'!F47</f>
        <v>0</v>
      </c>
      <c r="G47" s="95">
        <f>'Gols marcats'!G47</f>
        <v>0</v>
      </c>
      <c r="H47" s="10">
        <f t="shared" si="0"/>
        <v>0</v>
      </c>
    </row>
    <row r="48" spans="1:8" ht="12.75">
      <c r="A48" s="65">
        <f>'Gols marcats'!A48</f>
        <v>0</v>
      </c>
      <c r="B48" s="143">
        <f>'Gols marcats'!B48</f>
        <v>0</v>
      </c>
      <c r="C48" s="67">
        <f>'Gols marcats'!C48</f>
        <v>0</v>
      </c>
      <c r="D48" s="94">
        <f>'Gols marcats'!D48</f>
        <v>0</v>
      </c>
      <c r="E48" s="93">
        <f>'Gols marcats'!E48</f>
        <v>0</v>
      </c>
      <c r="F48" s="67">
        <f>'Gols marcats'!F48</f>
        <v>0</v>
      </c>
      <c r="G48" s="95">
        <f>'Gols marcats'!G48</f>
        <v>0</v>
      </c>
      <c r="H48" s="10">
        <f t="shared" si="0"/>
        <v>0</v>
      </c>
    </row>
    <row r="49" spans="1:8" ht="12.75">
      <c r="A49" s="65">
        <f>'Gols marcats'!A49</f>
        <v>0</v>
      </c>
      <c r="B49" s="143">
        <f>'Gols marcats'!B49</f>
        <v>0</v>
      </c>
      <c r="C49" s="67">
        <f>'Gols marcats'!C49</f>
        <v>0</v>
      </c>
      <c r="D49" s="94">
        <f>'Gols marcats'!D49</f>
        <v>0</v>
      </c>
      <c r="E49" s="93">
        <f>'Gols marcats'!E49</f>
        <v>0</v>
      </c>
      <c r="F49" s="67">
        <f>'Gols marcats'!F49</f>
        <v>0</v>
      </c>
      <c r="G49" s="95">
        <f>'Gols marcats'!G49</f>
        <v>0</v>
      </c>
      <c r="H49" s="10">
        <f t="shared" si="0"/>
        <v>0</v>
      </c>
    </row>
    <row r="50" spans="1:8" ht="13.5" thickBot="1">
      <c r="A50" s="65">
        <f>'Gols marcats'!A50</f>
        <v>0</v>
      </c>
      <c r="B50" s="104">
        <f>'Gols marcats'!B50</f>
        <v>0</v>
      </c>
      <c r="C50" s="67">
        <f>'Gols marcats'!C50</f>
        <v>0</v>
      </c>
      <c r="D50" s="94">
        <f>'Gols marcats'!D50</f>
        <v>0</v>
      </c>
      <c r="E50" s="93">
        <f>'Gols marcats'!E50</f>
        <v>0</v>
      </c>
      <c r="F50" s="67">
        <f>'Gols marcats'!F50</f>
        <v>0</v>
      </c>
      <c r="G50" s="95">
        <f>'Gols marcats'!G50</f>
        <v>0</v>
      </c>
      <c r="H50" s="10">
        <f t="shared" si="0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ht="13.5" thickTop="1"/>
    <row r="55" ht="12.75">
      <c r="A55" s="60"/>
    </row>
    <row r="56" ht="12.75">
      <c r="A56" s="9"/>
    </row>
    <row r="57" ht="12.75">
      <c r="A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145">
        <f>'Gols marcats'!A3</f>
        <v>0</v>
      </c>
      <c r="B3" s="195">
        <f>'Gols encaixats'!B3</f>
        <v>0</v>
      </c>
      <c r="C3" s="67">
        <f>'Gols encaixats'!C3</f>
        <v>0</v>
      </c>
      <c r="D3" s="94">
        <f>'Gols encaixats'!D3</f>
        <v>0</v>
      </c>
      <c r="E3" s="93">
        <f>'Gols encaixats'!E3</f>
        <v>0</v>
      </c>
      <c r="F3" s="67">
        <f>'Gols encaixats'!F3</f>
        <v>0</v>
      </c>
      <c r="G3" s="95">
        <f>'Gols encaixats'!G3</f>
        <v>0</v>
      </c>
      <c r="H3" s="10">
        <f aca="true" t="shared" si="0" ref="H3:H49">SUM(B3:G3)</f>
        <v>0</v>
      </c>
    </row>
    <row r="4" spans="1:8" ht="12.75">
      <c r="A4" s="190">
        <f>'Gols marcats'!A4</f>
        <v>0</v>
      </c>
      <c r="B4" s="143">
        <f>'Gols encaixats'!B4</f>
        <v>0</v>
      </c>
      <c r="C4" s="67">
        <f>'Gols encaixats'!C4</f>
        <v>0</v>
      </c>
      <c r="D4" s="94">
        <f>'Gols encaixats'!D4</f>
        <v>0</v>
      </c>
      <c r="E4" s="93">
        <f>'Gols encaixats'!E4</f>
        <v>0</v>
      </c>
      <c r="F4" s="67">
        <f>'Gols encaixats'!F4</f>
        <v>0</v>
      </c>
      <c r="G4" s="95">
        <f>'Gols encaixats'!G4</f>
        <v>0</v>
      </c>
      <c r="H4" s="10">
        <f t="shared" si="0"/>
        <v>0</v>
      </c>
    </row>
    <row r="5" spans="1:8" ht="12.75">
      <c r="A5" s="190">
        <f>'Gols marcats'!A5</f>
        <v>0</v>
      </c>
      <c r="B5" s="143">
        <f>'Gols encaixats'!B5</f>
        <v>0</v>
      </c>
      <c r="C5" s="67">
        <f>'Gols encaixats'!C5</f>
        <v>0</v>
      </c>
      <c r="D5" s="94">
        <f>'Gols encaixats'!D5</f>
        <v>0</v>
      </c>
      <c r="E5" s="93">
        <f>'Gols encaixats'!E5</f>
        <v>0</v>
      </c>
      <c r="F5" s="67">
        <f>'Gols encaixats'!F5</f>
        <v>0</v>
      </c>
      <c r="G5" s="95">
        <f>'Gols encaixats'!G5</f>
        <v>0</v>
      </c>
      <c r="H5" s="10">
        <f t="shared" si="0"/>
        <v>0</v>
      </c>
    </row>
    <row r="6" spans="1:8" ht="12.75">
      <c r="A6" s="190">
        <f>'Gols marcats'!A6</f>
        <v>0</v>
      </c>
      <c r="B6" s="143">
        <f>'Gols encaixats'!B6</f>
        <v>0</v>
      </c>
      <c r="C6" s="67">
        <f>'Gols encaixats'!C6</f>
        <v>0</v>
      </c>
      <c r="D6" s="94">
        <f>'Gols encaixats'!D6</f>
        <v>0</v>
      </c>
      <c r="E6" s="93">
        <f>'Gols encaixats'!E6</f>
        <v>0</v>
      </c>
      <c r="F6" s="67">
        <f>'Gols encaixats'!F6</f>
        <v>0</v>
      </c>
      <c r="G6" s="95">
        <f>'Gols encaixats'!G6</f>
        <v>0</v>
      </c>
      <c r="H6" s="10">
        <f t="shared" si="0"/>
        <v>0</v>
      </c>
    </row>
    <row r="7" spans="1:8" ht="12.75">
      <c r="A7" s="190">
        <f>'Gols marcats'!A7</f>
        <v>0</v>
      </c>
      <c r="B7" s="143">
        <f>'Gols encaixats'!B7</f>
        <v>0</v>
      </c>
      <c r="C7" s="67">
        <f>'Gols encaixats'!C7</f>
        <v>0</v>
      </c>
      <c r="D7" s="94">
        <f>'Gols encaixats'!D7</f>
        <v>0</v>
      </c>
      <c r="E7" s="93">
        <f>'Gols encaixats'!E7</f>
        <v>0</v>
      </c>
      <c r="F7" s="67">
        <f>'Gols encaixats'!F7</f>
        <v>0</v>
      </c>
      <c r="G7" s="95">
        <f>'Gols encaixats'!G7</f>
        <v>0</v>
      </c>
      <c r="H7" s="10">
        <f t="shared" si="0"/>
        <v>0</v>
      </c>
    </row>
    <row r="8" spans="1:8" ht="12" customHeight="1">
      <c r="A8" s="190">
        <f>'Gols marcats'!A8</f>
        <v>0</v>
      </c>
      <c r="B8" s="143">
        <f>'Gols encaixats'!B8</f>
        <v>0</v>
      </c>
      <c r="C8" s="67">
        <f>'Gols encaixats'!C8</f>
        <v>0</v>
      </c>
      <c r="D8" s="94">
        <f>'Gols encaixats'!D8</f>
        <v>0</v>
      </c>
      <c r="E8" s="93">
        <f>'Gols encaixats'!E8</f>
        <v>0</v>
      </c>
      <c r="F8" s="67">
        <f>'Gols encaixats'!F8</f>
        <v>0</v>
      </c>
      <c r="G8" s="95">
        <f>'Gols encaixats'!G8</f>
        <v>0</v>
      </c>
      <c r="H8" s="10">
        <f t="shared" si="0"/>
        <v>0</v>
      </c>
    </row>
    <row r="9" spans="1:8" ht="12.75">
      <c r="A9" s="190">
        <f>'Gols marcats'!A9</f>
        <v>0</v>
      </c>
      <c r="B9" s="143">
        <f>'Gols encaixats'!B9</f>
        <v>0</v>
      </c>
      <c r="C9" s="67">
        <f>'Gols encaixats'!C9</f>
        <v>0</v>
      </c>
      <c r="D9" s="94">
        <f>'Gols encaixats'!D9</f>
        <v>0</v>
      </c>
      <c r="E9" s="93">
        <f>'Gols encaixats'!E9</f>
        <v>0</v>
      </c>
      <c r="F9" s="67">
        <f>'Gols encaixats'!F9</f>
        <v>0</v>
      </c>
      <c r="G9" s="95">
        <f>'Gols encaixats'!G9</f>
        <v>0</v>
      </c>
      <c r="H9" s="10">
        <f t="shared" si="0"/>
        <v>0</v>
      </c>
    </row>
    <row r="10" spans="1:8" ht="12.75">
      <c r="A10" s="190">
        <f>'Gols marcats'!A10</f>
        <v>0</v>
      </c>
      <c r="B10" s="143">
        <f>'Gols encaixats'!B10</f>
        <v>0</v>
      </c>
      <c r="C10" s="67">
        <f>'Gols encaixats'!C10</f>
        <v>0</v>
      </c>
      <c r="D10" s="94">
        <f>'Gols encaixats'!D10</f>
        <v>0</v>
      </c>
      <c r="E10" s="93">
        <f>'Gols encaixats'!E10</f>
        <v>0</v>
      </c>
      <c r="F10" s="67">
        <f>'Gols encaixats'!F10</f>
        <v>0</v>
      </c>
      <c r="G10" s="95">
        <f>'Gols encaixats'!G10</f>
        <v>0</v>
      </c>
      <c r="H10" s="10">
        <f t="shared" si="0"/>
        <v>0</v>
      </c>
    </row>
    <row r="11" spans="1:8" ht="12.75">
      <c r="A11" s="190">
        <f>'Gols marcats'!A11</f>
        <v>0</v>
      </c>
      <c r="B11" s="143">
        <f>'Gols encaixats'!B11</f>
        <v>0</v>
      </c>
      <c r="C11" s="67">
        <f>'Gols encaixats'!C11</f>
        <v>0</v>
      </c>
      <c r="D11" s="94">
        <f>'Gols encaixats'!D11</f>
        <v>0</v>
      </c>
      <c r="E11" s="93">
        <f>'Gols encaixats'!E11</f>
        <v>0</v>
      </c>
      <c r="F11" s="67">
        <f>'Gols encaixats'!F11</f>
        <v>0</v>
      </c>
      <c r="G11" s="95">
        <f>'Gols encaixats'!G11</f>
        <v>0</v>
      </c>
      <c r="H11" s="10">
        <f t="shared" si="0"/>
        <v>0</v>
      </c>
    </row>
    <row r="12" spans="1:8" ht="12.75">
      <c r="A12" s="190">
        <f>'Gols marcats'!A12</f>
        <v>0</v>
      </c>
      <c r="B12" s="143">
        <f>'Gols encaixats'!B12</f>
        <v>0</v>
      </c>
      <c r="C12" s="67">
        <f>'Gols encaixats'!C12</f>
        <v>0</v>
      </c>
      <c r="D12" s="94">
        <f>'Gols encaixats'!D12</f>
        <v>0</v>
      </c>
      <c r="E12" s="93">
        <f>'Gols encaixats'!E12</f>
        <v>0</v>
      </c>
      <c r="F12" s="67">
        <f>'Gols encaixats'!F12</f>
        <v>0</v>
      </c>
      <c r="G12" s="95">
        <f>'Gols encaixats'!G12</f>
        <v>0</v>
      </c>
      <c r="H12" s="10">
        <f t="shared" si="0"/>
        <v>0</v>
      </c>
    </row>
    <row r="13" spans="1:8" ht="12.75">
      <c r="A13" s="190">
        <f>'Gols marcats'!A13</f>
        <v>0</v>
      </c>
      <c r="B13" s="143">
        <f>'Gols encaixats'!B13</f>
        <v>0</v>
      </c>
      <c r="C13" s="67">
        <f>'Gols encaixats'!C13</f>
        <v>0</v>
      </c>
      <c r="D13" s="94">
        <f>'Gols encaixats'!D13</f>
        <v>0</v>
      </c>
      <c r="E13" s="93">
        <f>'Gols encaixats'!E13</f>
        <v>0</v>
      </c>
      <c r="F13" s="67">
        <f>'Gols encaixats'!F13</f>
        <v>0</v>
      </c>
      <c r="G13" s="95">
        <f>'Gols encaixats'!G13</f>
        <v>0</v>
      </c>
      <c r="H13" s="10">
        <f t="shared" si="0"/>
        <v>0</v>
      </c>
    </row>
    <row r="14" spans="1:8" ht="12.75">
      <c r="A14" s="190">
        <f>'Gols marcats'!A14</f>
        <v>0</v>
      </c>
      <c r="B14" s="143">
        <f>'Gols encaixats'!B14</f>
        <v>0</v>
      </c>
      <c r="C14" s="67">
        <f>'Gols encaixats'!C14</f>
        <v>0</v>
      </c>
      <c r="D14" s="94">
        <f>'Gols encaixats'!D14</f>
        <v>0</v>
      </c>
      <c r="E14" s="93">
        <f>'Gols encaixats'!E14</f>
        <v>0</v>
      </c>
      <c r="F14" s="67">
        <f>'Gols encaixats'!F14</f>
        <v>0</v>
      </c>
      <c r="G14" s="95">
        <f>'Gols encaixats'!G14</f>
        <v>0</v>
      </c>
      <c r="H14" s="10">
        <f t="shared" si="0"/>
        <v>0</v>
      </c>
    </row>
    <row r="15" spans="1:8" ht="12.75">
      <c r="A15" s="190">
        <f>'Gols marcats'!A15</f>
        <v>0</v>
      </c>
      <c r="B15" s="143">
        <f>'Gols encaixats'!B15</f>
        <v>0</v>
      </c>
      <c r="C15" s="67">
        <f>'Gols encaixats'!C15</f>
        <v>0</v>
      </c>
      <c r="D15" s="94">
        <f>'Gols encaixats'!D15</f>
        <v>0</v>
      </c>
      <c r="E15" s="93">
        <f>'Gols encaixats'!E15</f>
        <v>0</v>
      </c>
      <c r="F15" s="67">
        <f>'Gols encaixats'!F15</f>
        <v>0</v>
      </c>
      <c r="G15" s="95">
        <f>'Gols encaixats'!G15</f>
        <v>0</v>
      </c>
      <c r="H15" s="10">
        <f t="shared" si="0"/>
        <v>0</v>
      </c>
    </row>
    <row r="16" spans="1:8" ht="12.75">
      <c r="A16" s="190">
        <f>'Gols marcats'!A16</f>
        <v>0</v>
      </c>
      <c r="B16" s="143">
        <f>'Gols encaixats'!B16</f>
        <v>0</v>
      </c>
      <c r="C16" s="67">
        <f>'Gols encaixats'!C16</f>
        <v>0</v>
      </c>
      <c r="D16" s="94">
        <f>'Gols encaixats'!D16</f>
        <v>0</v>
      </c>
      <c r="E16" s="93">
        <f>'Gols encaixats'!E16</f>
        <v>0</v>
      </c>
      <c r="F16" s="67">
        <f>'Gols encaixats'!F16</f>
        <v>0</v>
      </c>
      <c r="G16" s="95">
        <f>'Gols encaixats'!G16</f>
        <v>0</v>
      </c>
      <c r="H16" s="10">
        <f t="shared" si="0"/>
        <v>0</v>
      </c>
    </row>
    <row r="17" spans="1:8" ht="12.75">
      <c r="A17" s="190">
        <f>'Gols marcats'!A17</f>
        <v>0</v>
      </c>
      <c r="B17" s="143">
        <f>'Gols encaixats'!B17</f>
        <v>0</v>
      </c>
      <c r="C17" s="67">
        <f>'Gols encaixats'!C17</f>
        <v>0</v>
      </c>
      <c r="D17" s="94">
        <f>'Gols encaixats'!D17</f>
        <v>0</v>
      </c>
      <c r="E17" s="93">
        <f>'Gols encaixats'!E17</f>
        <v>0</v>
      </c>
      <c r="F17" s="67">
        <f>'Gols encaixats'!F17</f>
        <v>0</v>
      </c>
      <c r="G17" s="95">
        <f>'Gols encaixats'!G17</f>
        <v>0</v>
      </c>
      <c r="H17" s="10">
        <f t="shared" si="0"/>
        <v>0</v>
      </c>
    </row>
    <row r="18" spans="1:8" ht="12.75">
      <c r="A18" s="190">
        <f>'Gols marcats'!A18</f>
        <v>0</v>
      </c>
      <c r="B18" s="143">
        <f>'Gols encaixats'!B18</f>
        <v>0</v>
      </c>
      <c r="C18" s="67">
        <f>'Gols encaixats'!C18</f>
        <v>0</v>
      </c>
      <c r="D18" s="94">
        <f>'Gols encaixats'!D18</f>
        <v>0</v>
      </c>
      <c r="E18" s="93">
        <f>'Gols encaixats'!E18</f>
        <v>0</v>
      </c>
      <c r="F18" s="67">
        <f>'Gols encaixats'!F18</f>
        <v>0</v>
      </c>
      <c r="G18" s="95">
        <f>'Gols encaixats'!G18</f>
        <v>0</v>
      </c>
      <c r="H18" s="10">
        <f t="shared" si="0"/>
        <v>0</v>
      </c>
    </row>
    <row r="19" spans="1:8" ht="12.75">
      <c r="A19" s="190">
        <f>'Gols marcats'!A19</f>
        <v>0</v>
      </c>
      <c r="B19" s="143">
        <f>'Gols encaixats'!B19</f>
        <v>0</v>
      </c>
      <c r="C19" s="67">
        <f>'Gols encaixats'!C19</f>
        <v>0</v>
      </c>
      <c r="D19" s="94">
        <f>'Gols encaixats'!D19</f>
        <v>0</v>
      </c>
      <c r="E19" s="93">
        <f>'Gols encaixats'!E19</f>
        <v>0</v>
      </c>
      <c r="F19" s="67">
        <f>'Gols encaixats'!F19</f>
        <v>0</v>
      </c>
      <c r="G19" s="95">
        <f>'Gols encaixats'!G19</f>
        <v>0</v>
      </c>
      <c r="H19" s="10">
        <f t="shared" si="0"/>
        <v>0</v>
      </c>
    </row>
    <row r="20" spans="1:8" ht="12.75">
      <c r="A20" s="190">
        <f>'Gols marcats'!A20</f>
        <v>0</v>
      </c>
      <c r="B20" s="143">
        <f>'Gols encaixats'!B20</f>
        <v>0</v>
      </c>
      <c r="C20" s="67">
        <f>'Gols encaixats'!C20</f>
        <v>0</v>
      </c>
      <c r="D20" s="94">
        <f>'Gols encaixats'!D20</f>
        <v>0</v>
      </c>
      <c r="E20" s="93">
        <f>'Gols encaixats'!E20</f>
        <v>0</v>
      </c>
      <c r="F20" s="67">
        <f>'Gols encaixats'!F20</f>
        <v>0</v>
      </c>
      <c r="G20" s="95">
        <f>'Gols encaixats'!G20</f>
        <v>0</v>
      </c>
      <c r="H20" s="10">
        <f t="shared" si="0"/>
        <v>0</v>
      </c>
    </row>
    <row r="21" spans="1:8" ht="12.75">
      <c r="A21" s="190">
        <f>'Gols marcats'!A21</f>
        <v>0</v>
      </c>
      <c r="B21" s="143">
        <f>'Gols encaixats'!B21</f>
        <v>0</v>
      </c>
      <c r="C21" s="67">
        <f>'Gols encaixats'!C21</f>
        <v>0</v>
      </c>
      <c r="D21" s="94">
        <f>'Gols encaixats'!D21</f>
        <v>0</v>
      </c>
      <c r="E21" s="93">
        <f>'Gols encaixats'!E21</f>
        <v>0</v>
      </c>
      <c r="F21" s="67">
        <f>'Gols encaixats'!F21</f>
        <v>0</v>
      </c>
      <c r="G21" s="95">
        <f>'Gols encaixats'!G21</f>
        <v>0</v>
      </c>
      <c r="H21" s="10">
        <f t="shared" si="0"/>
        <v>0</v>
      </c>
    </row>
    <row r="22" spans="1:8" ht="12.75">
      <c r="A22" s="190">
        <f>'Gols marcats'!A22</f>
        <v>0</v>
      </c>
      <c r="B22" s="143">
        <f>'Gols encaixats'!B22</f>
        <v>0</v>
      </c>
      <c r="C22" s="67">
        <f>'Gols encaixats'!C22</f>
        <v>0</v>
      </c>
      <c r="D22" s="94">
        <f>'Gols encaixats'!D22</f>
        <v>0</v>
      </c>
      <c r="E22" s="93">
        <f>'Gols encaixats'!E22</f>
        <v>0</v>
      </c>
      <c r="F22" s="67">
        <f>'Gols encaixats'!F22</f>
        <v>0</v>
      </c>
      <c r="G22" s="95">
        <f>'Gols encaixats'!G22</f>
        <v>0</v>
      </c>
      <c r="H22" s="10">
        <f t="shared" si="0"/>
        <v>0</v>
      </c>
    </row>
    <row r="23" spans="1:8" ht="12.75">
      <c r="A23" s="190">
        <f>'Gols marcats'!A23</f>
        <v>0</v>
      </c>
      <c r="B23" s="143">
        <f>'Gols encaixats'!B23</f>
        <v>0</v>
      </c>
      <c r="C23" s="67">
        <f>'Gols encaixats'!C23</f>
        <v>0</v>
      </c>
      <c r="D23" s="94">
        <f>'Gols encaixats'!D23</f>
        <v>0</v>
      </c>
      <c r="E23" s="93">
        <f>'Gols encaixats'!E23</f>
        <v>0</v>
      </c>
      <c r="F23" s="67">
        <f>'Gols encaixats'!F23</f>
        <v>0</v>
      </c>
      <c r="G23" s="95">
        <f>'Gols encaixats'!G23</f>
        <v>0</v>
      </c>
      <c r="H23" s="10">
        <f t="shared" si="0"/>
        <v>0</v>
      </c>
    </row>
    <row r="24" spans="1:8" ht="12.75">
      <c r="A24" s="190">
        <f>'Gols marcats'!A24</f>
        <v>0</v>
      </c>
      <c r="B24" s="143">
        <f>'Gols encaixats'!B24</f>
        <v>0</v>
      </c>
      <c r="C24" s="67">
        <f>'Gols encaixats'!C24</f>
        <v>0</v>
      </c>
      <c r="D24" s="94">
        <f>'Gols encaixats'!D24</f>
        <v>0</v>
      </c>
      <c r="E24" s="93">
        <f>'Gols encaixats'!E24</f>
        <v>0</v>
      </c>
      <c r="F24" s="67">
        <f>'Gols encaixats'!F24</f>
        <v>0</v>
      </c>
      <c r="G24" s="95">
        <f>'Gols encaixats'!G24</f>
        <v>0</v>
      </c>
      <c r="H24" s="10">
        <f t="shared" si="0"/>
        <v>0</v>
      </c>
    </row>
    <row r="25" spans="1:8" ht="12.75">
      <c r="A25" s="190">
        <f>'Gols marcats'!A25</f>
        <v>0</v>
      </c>
      <c r="B25" s="143">
        <f>'Gols encaixats'!B25</f>
        <v>0</v>
      </c>
      <c r="C25" s="67">
        <f>'Gols encaixats'!C25</f>
        <v>0</v>
      </c>
      <c r="D25" s="94">
        <f>'Gols encaixats'!D25</f>
        <v>0</v>
      </c>
      <c r="E25" s="93">
        <f>'Gols encaixats'!E25</f>
        <v>0</v>
      </c>
      <c r="F25" s="67">
        <f>'Gols encaixats'!F25</f>
        <v>0</v>
      </c>
      <c r="G25" s="95">
        <f>'Gols encaixats'!G25</f>
        <v>0</v>
      </c>
      <c r="H25" s="10">
        <f t="shared" si="0"/>
        <v>0</v>
      </c>
    </row>
    <row r="26" spans="1:8" ht="12.75">
      <c r="A26" s="190">
        <f>'Gols marcats'!A26</f>
        <v>0</v>
      </c>
      <c r="B26" s="143">
        <f>'Gols encaixats'!B26</f>
        <v>0</v>
      </c>
      <c r="C26" s="67">
        <f>'Gols encaixats'!C26</f>
        <v>0</v>
      </c>
      <c r="D26" s="94">
        <f>'Gols encaixats'!D26</f>
        <v>0</v>
      </c>
      <c r="E26" s="93">
        <f>'Gols encaixats'!E26</f>
        <v>0</v>
      </c>
      <c r="F26" s="67">
        <f>'Gols encaixats'!F26</f>
        <v>0</v>
      </c>
      <c r="G26" s="95">
        <f>'Gols encaixats'!G26</f>
        <v>0</v>
      </c>
      <c r="H26" s="10">
        <f t="shared" si="0"/>
        <v>0</v>
      </c>
    </row>
    <row r="27" spans="1:8" ht="12.75">
      <c r="A27" s="190">
        <f>'Gols marcats'!A27</f>
        <v>0</v>
      </c>
      <c r="B27" s="143">
        <f>'Gols encaixats'!B27</f>
        <v>0</v>
      </c>
      <c r="C27" s="67">
        <f>'Gols encaixats'!C27</f>
        <v>0</v>
      </c>
      <c r="D27" s="94">
        <f>'Gols encaixats'!D27</f>
        <v>0</v>
      </c>
      <c r="E27" s="93">
        <f>'Gols encaixats'!E27</f>
        <v>0</v>
      </c>
      <c r="F27" s="67">
        <f>'Gols encaixats'!F27</f>
        <v>0</v>
      </c>
      <c r="G27" s="95">
        <f>'Gols encaixats'!G27</f>
        <v>0</v>
      </c>
      <c r="H27" s="10">
        <f t="shared" si="0"/>
        <v>0</v>
      </c>
    </row>
    <row r="28" spans="1:8" ht="12.75">
      <c r="A28" s="190">
        <f>'Gols marcats'!A28</f>
        <v>0</v>
      </c>
      <c r="B28" s="143">
        <f>'Gols encaixats'!B28</f>
        <v>0</v>
      </c>
      <c r="C28" s="67">
        <f>'Gols encaixats'!C28</f>
        <v>0</v>
      </c>
      <c r="D28" s="94">
        <f>'Gols encaixats'!D28</f>
        <v>0</v>
      </c>
      <c r="E28" s="93">
        <f>'Gols encaixats'!E28</f>
        <v>0</v>
      </c>
      <c r="F28" s="67">
        <f>'Gols encaixats'!F28</f>
        <v>0</v>
      </c>
      <c r="G28" s="95">
        <f>'Gols encaixats'!G28</f>
        <v>0</v>
      </c>
      <c r="H28" s="10">
        <f t="shared" si="0"/>
        <v>0</v>
      </c>
    </row>
    <row r="29" spans="1:8" ht="12.75">
      <c r="A29" s="190">
        <f>'Gols marcats'!A29</f>
        <v>0</v>
      </c>
      <c r="B29" s="143">
        <f>'Gols encaixats'!B29</f>
        <v>0</v>
      </c>
      <c r="C29" s="67">
        <f>'Gols encaixats'!C29</f>
        <v>0</v>
      </c>
      <c r="D29" s="94">
        <f>'Gols encaixats'!D29</f>
        <v>0</v>
      </c>
      <c r="E29" s="93">
        <f>'Gols encaixats'!E29</f>
        <v>0</v>
      </c>
      <c r="F29" s="67">
        <f>'Gols encaixats'!F29</f>
        <v>0</v>
      </c>
      <c r="G29" s="95">
        <f>'Gols encaixats'!G29</f>
        <v>0</v>
      </c>
      <c r="H29" s="10">
        <f t="shared" si="0"/>
        <v>0</v>
      </c>
    </row>
    <row r="30" spans="1:8" ht="12.75">
      <c r="A30" s="190">
        <f>'Gols marcats'!A30</f>
        <v>0</v>
      </c>
      <c r="B30" s="143">
        <f>'Gols encaixats'!B30</f>
        <v>0</v>
      </c>
      <c r="C30" s="67">
        <f>'Gols encaixats'!C30</f>
        <v>0</v>
      </c>
      <c r="D30" s="94">
        <f>'Gols encaixats'!D30</f>
        <v>0</v>
      </c>
      <c r="E30" s="93">
        <f>'Gols encaixats'!E30</f>
        <v>0</v>
      </c>
      <c r="F30" s="67">
        <f>'Gols encaixats'!F30</f>
        <v>0</v>
      </c>
      <c r="G30" s="95">
        <f>'Gols encaixats'!G30</f>
        <v>0</v>
      </c>
      <c r="H30" s="10">
        <f t="shared" si="0"/>
        <v>0</v>
      </c>
    </row>
    <row r="31" spans="1:8" ht="12.75">
      <c r="A31" s="190">
        <f>'Gols marcats'!A31</f>
        <v>0</v>
      </c>
      <c r="B31" s="143">
        <f>'Gols encaixats'!B31</f>
        <v>0</v>
      </c>
      <c r="C31" s="67">
        <f>'Gols encaixats'!C31</f>
        <v>0</v>
      </c>
      <c r="D31" s="94">
        <f>'Gols encaixats'!D31</f>
        <v>0</v>
      </c>
      <c r="E31" s="93">
        <f>'Gols encaixats'!E31</f>
        <v>0</v>
      </c>
      <c r="F31" s="67">
        <f>'Gols encaixats'!F31</f>
        <v>0</v>
      </c>
      <c r="G31" s="95">
        <f>'Gols encaixats'!G31</f>
        <v>0</v>
      </c>
      <c r="H31" s="10">
        <f t="shared" si="0"/>
        <v>0</v>
      </c>
    </row>
    <row r="32" spans="1:8" ht="12.75">
      <c r="A32" s="190">
        <f>'Gols marcats'!A32</f>
        <v>0</v>
      </c>
      <c r="B32" s="143">
        <f>'Gols encaixats'!B32</f>
        <v>0</v>
      </c>
      <c r="C32" s="67">
        <f>'Gols encaixats'!C32</f>
        <v>0</v>
      </c>
      <c r="D32" s="94">
        <f>'Gols encaixats'!D32</f>
        <v>0</v>
      </c>
      <c r="E32" s="93">
        <f>'Gols encaixats'!E32</f>
        <v>0</v>
      </c>
      <c r="F32" s="67">
        <f>'Gols encaixats'!F32</f>
        <v>0</v>
      </c>
      <c r="G32" s="95">
        <f>'Gols encaixats'!G32</f>
        <v>0</v>
      </c>
      <c r="H32" s="10">
        <f t="shared" si="0"/>
        <v>0</v>
      </c>
    </row>
    <row r="33" spans="1:8" ht="12.75">
      <c r="A33" s="190">
        <f>'Gols marcats'!A33</f>
        <v>0</v>
      </c>
      <c r="B33" s="143">
        <f>'Gols encaixats'!B33</f>
        <v>0</v>
      </c>
      <c r="C33" s="67">
        <f>'Gols encaixats'!C33</f>
        <v>0</v>
      </c>
      <c r="D33" s="94">
        <f>'Gols encaixats'!D33</f>
        <v>0</v>
      </c>
      <c r="E33" s="93">
        <f>'Gols encaixats'!E33</f>
        <v>0</v>
      </c>
      <c r="F33" s="67">
        <f>'Gols encaixats'!F33</f>
        <v>0</v>
      </c>
      <c r="G33" s="95">
        <f>'Gols encaixats'!G33</f>
        <v>0</v>
      </c>
      <c r="H33" s="10">
        <f t="shared" si="0"/>
        <v>0</v>
      </c>
    </row>
    <row r="34" spans="1:8" ht="12.75">
      <c r="A34" s="190">
        <f>'Gols marcats'!A34</f>
        <v>0</v>
      </c>
      <c r="B34" s="143">
        <f>'Gols encaixats'!B34</f>
        <v>0</v>
      </c>
      <c r="C34" s="67">
        <f>'Gols encaixats'!C34</f>
        <v>0</v>
      </c>
      <c r="D34" s="94">
        <f>'Gols encaixats'!D34</f>
        <v>0</v>
      </c>
      <c r="E34" s="93">
        <f>'Gols encaixats'!E34</f>
        <v>0</v>
      </c>
      <c r="F34" s="67">
        <f>'Gols encaixats'!F34</f>
        <v>0</v>
      </c>
      <c r="G34" s="95">
        <f>'Gols encaixats'!G34</f>
        <v>0</v>
      </c>
      <c r="H34" s="10">
        <f t="shared" si="0"/>
        <v>0</v>
      </c>
    </row>
    <row r="35" spans="1:8" ht="12.75">
      <c r="A35" s="190">
        <f>'Gols marcats'!A35</f>
        <v>0</v>
      </c>
      <c r="B35" s="143">
        <f>'Gols encaixats'!B35</f>
        <v>0</v>
      </c>
      <c r="C35" s="67">
        <f>'Gols encaixats'!C35</f>
        <v>0</v>
      </c>
      <c r="D35" s="94">
        <f>'Gols encaixats'!D35</f>
        <v>0</v>
      </c>
      <c r="E35" s="93">
        <f>'Gols encaixats'!E35</f>
        <v>0</v>
      </c>
      <c r="F35" s="67">
        <f>'Gols encaixats'!F35</f>
        <v>0</v>
      </c>
      <c r="G35" s="95">
        <f>'Gols encaixats'!G35</f>
        <v>0</v>
      </c>
      <c r="H35" s="10">
        <f t="shared" si="0"/>
        <v>0</v>
      </c>
    </row>
    <row r="36" spans="1:8" ht="12.75">
      <c r="A36" s="190">
        <f>'Gols marcats'!A36</f>
        <v>0</v>
      </c>
      <c r="B36" s="143">
        <f>'Gols encaixats'!B36</f>
        <v>0</v>
      </c>
      <c r="C36" s="67">
        <f>'Gols encaixats'!C36</f>
        <v>0</v>
      </c>
      <c r="D36" s="94">
        <f>'Gols encaixats'!D36</f>
        <v>0</v>
      </c>
      <c r="E36" s="93">
        <f>'Gols encaixats'!E36</f>
        <v>0</v>
      </c>
      <c r="F36" s="67">
        <f>'Gols encaixats'!F36</f>
        <v>0</v>
      </c>
      <c r="G36" s="95">
        <f>'Gols encaixats'!G36</f>
        <v>0</v>
      </c>
      <c r="H36" s="10">
        <f t="shared" si="0"/>
        <v>0</v>
      </c>
    </row>
    <row r="37" spans="1:8" ht="12.75">
      <c r="A37" s="190">
        <f>'Gols marcats'!A37</f>
        <v>0</v>
      </c>
      <c r="B37" s="143">
        <f>'Gols encaixats'!B37</f>
        <v>0</v>
      </c>
      <c r="C37" s="67">
        <f>'Gols encaixats'!C37</f>
        <v>0</v>
      </c>
      <c r="D37" s="94">
        <f>'Gols encaixats'!D37</f>
        <v>0</v>
      </c>
      <c r="E37" s="93">
        <f>'Gols encaixats'!E37</f>
        <v>0</v>
      </c>
      <c r="F37" s="67">
        <f>'Gols encaixats'!F37</f>
        <v>0</v>
      </c>
      <c r="G37" s="95">
        <f>'Gols encaixats'!G37</f>
        <v>0</v>
      </c>
      <c r="H37" s="10">
        <f t="shared" si="0"/>
        <v>0</v>
      </c>
    </row>
    <row r="38" spans="1:8" ht="12.75">
      <c r="A38" s="190">
        <f>'Gols marcats'!A38</f>
        <v>0</v>
      </c>
      <c r="B38" s="143">
        <f>'Gols encaixats'!B38</f>
        <v>0</v>
      </c>
      <c r="C38" s="67">
        <f>'Gols encaixats'!C38</f>
        <v>0</v>
      </c>
      <c r="D38" s="94">
        <f>'Gols encaixats'!D38</f>
        <v>0</v>
      </c>
      <c r="E38" s="93">
        <f>'Gols encaixats'!E38</f>
        <v>0</v>
      </c>
      <c r="F38" s="67">
        <f>'Gols encaixats'!F38</f>
        <v>0</v>
      </c>
      <c r="G38" s="95">
        <f>'Gols encaixats'!G38</f>
        <v>0</v>
      </c>
      <c r="H38" s="10">
        <f t="shared" si="0"/>
        <v>0</v>
      </c>
    </row>
    <row r="39" spans="1:8" ht="12" customHeight="1">
      <c r="A39" s="190">
        <f>'Gols marcats'!A39</f>
        <v>0</v>
      </c>
      <c r="B39" s="143">
        <f>'Gols encaixats'!B39</f>
        <v>0</v>
      </c>
      <c r="C39" s="67">
        <f>'Gols encaixats'!C39</f>
        <v>0</v>
      </c>
      <c r="D39" s="94">
        <f>'Gols encaixats'!D39</f>
        <v>0</v>
      </c>
      <c r="E39" s="93">
        <f>'Gols encaixats'!E39</f>
        <v>0</v>
      </c>
      <c r="F39" s="67">
        <f>'Gols encaixats'!F39</f>
        <v>0</v>
      </c>
      <c r="G39" s="95">
        <f>'Gols encaixats'!G39</f>
        <v>0</v>
      </c>
      <c r="H39" s="10">
        <f t="shared" si="0"/>
        <v>0</v>
      </c>
    </row>
    <row r="40" spans="1:8" ht="12.75">
      <c r="A40" s="190">
        <f>'Gols marcats'!A40</f>
        <v>0</v>
      </c>
      <c r="B40" s="143">
        <f>'Gols encaixats'!B40</f>
        <v>0</v>
      </c>
      <c r="C40" s="67">
        <f>'Gols encaixats'!C40</f>
        <v>0</v>
      </c>
      <c r="D40" s="94">
        <f>'Gols encaixats'!D40</f>
        <v>0</v>
      </c>
      <c r="E40" s="93">
        <f>'Gols encaixats'!E40</f>
        <v>0</v>
      </c>
      <c r="F40" s="67">
        <f>'Gols encaixats'!F40</f>
        <v>0</v>
      </c>
      <c r="G40" s="95">
        <f>'Gols encaixats'!G40</f>
        <v>0</v>
      </c>
      <c r="H40" s="10">
        <f t="shared" si="0"/>
        <v>0</v>
      </c>
    </row>
    <row r="41" spans="1:8" ht="12.75">
      <c r="A41" s="190">
        <f>'Gols marcats'!A41</f>
        <v>0</v>
      </c>
      <c r="B41" s="143">
        <f>'Gols encaixats'!B41</f>
        <v>0</v>
      </c>
      <c r="C41" s="67">
        <f>'Gols encaixats'!C41</f>
        <v>0</v>
      </c>
      <c r="D41" s="94">
        <f>'Gols encaixats'!D41</f>
        <v>0</v>
      </c>
      <c r="E41" s="93">
        <f>'Gols encaixats'!E41</f>
        <v>0</v>
      </c>
      <c r="F41" s="67">
        <f>'Gols encaixats'!F41</f>
        <v>0</v>
      </c>
      <c r="G41" s="95">
        <f>'Gols encaixats'!G41</f>
        <v>0</v>
      </c>
      <c r="H41" s="10">
        <f t="shared" si="0"/>
        <v>0</v>
      </c>
    </row>
    <row r="42" spans="1:8" ht="12.75">
      <c r="A42" s="190">
        <f>'Gols marcats'!A42</f>
        <v>0</v>
      </c>
      <c r="B42" s="143">
        <f>'Gols encaixats'!B42</f>
        <v>0</v>
      </c>
      <c r="C42" s="67">
        <f>'Gols encaixats'!C42</f>
        <v>0</v>
      </c>
      <c r="D42" s="94">
        <f>'Gols encaixats'!D42</f>
        <v>0</v>
      </c>
      <c r="E42" s="93">
        <f>'Gols encaixats'!E42</f>
        <v>0</v>
      </c>
      <c r="F42" s="67">
        <f>'Gols encaixats'!F42</f>
        <v>0</v>
      </c>
      <c r="G42" s="95">
        <f>'Gols encaixats'!G42</f>
        <v>0</v>
      </c>
      <c r="H42" s="10">
        <f t="shared" si="0"/>
        <v>0</v>
      </c>
    </row>
    <row r="43" spans="1:8" ht="12.75">
      <c r="A43" s="190">
        <f>'Gols marcats'!A43</f>
        <v>0</v>
      </c>
      <c r="B43" s="143">
        <f>'Gols encaixats'!B43</f>
        <v>0</v>
      </c>
      <c r="C43" s="67">
        <f>'Gols encaixats'!C43</f>
        <v>0</v>
      </c>
      <c r="D43" s="94">
        <f>'Gols encaixats'!D43</f>
        <v>0</v>
      </c>
      <c r="E43" s="93">
        <f>'Gols encaixats'!E43</f>
        <v>0</v>
      </c>
      <c r="F43" s="67">
        <f>'Gols encaixats'!F43</f>
        <v>0</v>
      </c>
      <c r="G43" s="95">
        <f>'Gols encaixats'!G43</f>
        <v>0</v>
      </c>
      <c r="H43" s="10">
        <f t="shared" si="0"/>
        <v>0</v>
      </c>
    </row>
    <row r="44" spans="1:8" ht="12.75">
      <c r="A44" s="190">
        <f>'Gols marcats'!A44</f>
        <v>0</v>
      </c>
      <c r="B44" s="143">
        <f>'Gols encaixats'!B44</f>
        <v>0</v>
      </c>
      <c r="C44" s="67">
        <f>'Gols encaixats'!C44</f>
        <v>0</v>
      </c>
      <c r="D44" s="94">
        <f>'Gols encaixats'!D44</f>
        <v>0</v>
      </c>
      <c r="E44" s="93">
        <f>'Gols encaixats'!E44</f>
        <v>0</v>
      </c>
      <c r="F44" s="67">
        <f>'Gols encaixats'!F44</f>
        <v>0</v>
      </c>
      <c r="G44" s="95">
        <f>'Gols encaixats'!G44</f>
        <v>0</v>
      </c>
      <c r="H44" s="10">
        <f t="shared" si="0"/>
        <v>0</v>
      </c>
    </row>
    <row r="45" spans="1:8" ht="12.75">
      <c r="A45" s="190">
        <f>'Gols marcats'!A45</f>
        <v>0</v>
      </c>
      <c r="B45" s="143">
        <f>'Gols encaixats'!B45</f>
        <v>0</v>
      </c>
      <c r="C45" s="67">
        <f>'Gols encaixats'!C45</f>
        <v>0</v>
      </c>
      <c r="D45" s="94">
        <f>'Gols encaixats'!D45</f>
        <v>0</v>
      </c>
      <c r="E45" s="93">
        <f>'Gols encaixats'!E45</f>
        <v>0</v>
      </c>
      <c r="F45" s="67">
        <f>'Gols encaixats'!F45</f>
        <v>0</v>
      </c>
      <c r="G45" s="95">
        <f>'Gols encaixats'!G45</f>
        <v>0</v>
      </c>
      <c r="H45" s="10">
        <f t="shared" si="0"/>
        <v>0</v>
      </c>
    </row>
    <row r="46" spans="1:8" ht="12.75">
      <c r="A46" s="190">
        <f>'Gols marcats'!A46</f>
        <v>0</v>
      </c>
      <c r="B46" s="143">
        <f>'Gols encaixats'!B46</f>
        <v>0</v>
      </c>
      <c r="C46" s="67">
        <f>'Gols encaixats'!C46</f>
        <v>0</v>
      </c>
      <c r="D46" s="94">
        <f>'Gols encaixats'!D46</f>
        <v>0</v>
      </c>
      <c r="E46" s="93">
        <f>'Gols encaixats'!E46</f>
        <v>0</v>
      </c>
      <c r="F46" s="67">
        <f>'Gols encaixats'!F46</f>
        <v>0</v>
      </c>
      <c r="G46" s="95">
        <f>'Gols encaixats'!G46</f>
        <v>0</v>
      </c>
      <c r="H46" s="10">
        <f t="shared" si="0"/>
        <v>0</v>
      </c>
    </row>
    <row r="47" spans="1:8" ht="12.75">
      <c r="A47" s="190">
        <f>'Gols marcats'!A47</f>
        <v>0</v>
      </c>
      <c r="B47" s="143">
        <f>'Gols encaixats'!B47</f>
        <v>0</v>
      </c>
      <c r="C47" s="67">
        <f>'Gols encaixats'!C47</f>
        <v>0</v>
      </c>
      <c r="D47" s="94">
        <f>'Gols encaixats'!D47</f>
        <v>0</v>
      </c>
      <c r="E47" s="93">
        <f>'Gols encaixats'!E47</f>
        <v>0</v>
      </c>
      <c r="F47" s="67">
        <f>'Gols encaixats'!F47</f>
        <v>0</v>
      </c>
      <c r="G47" s="95">
        <f>'Gols encaixats'!G47</f>
        <v>0</v>
      </c>
      <c r="H47" s="10">
        <f t="shared" si="0"/>
        <v>0</v>
      </c>
    </row>
    <row r="48" spans="1:8" ht="12.75">
      <c r="A48" s="190">
        <f>'Gols marcats'!A48</f>
        <v>0</v>
      </c>
      <c r="B48" s="143">
        <f>'Gols encaixats'!B48</f>
        <v>0</v>
      </c>
      <c r="C48" s="67">
        <f>'Gols encaixats'!C48</f>
        <v>0</v>
      </c>
      <c r="D48" s="94">
        <f>'Gols encaixats'!D48</f>
        <v>0</v>
      </c>
      <c r="E48" s="93">
        <f>'Gols encaixats'!E48</f>
        <v>0</v>
      </c>
      <c r="F48" s="67">
        <f>'Gols encaixats'!F48</f>
        <v>0</v>
      </c>
      <c r="G48" s="95">
        <f>'Gols encaixats'!G48</f>
        <v>0</v>
      </c>
      <c r="H48" s="10">
        <f t="shared" si="0"/>
        <v>0</v>
      </c>
    </row>
    <row r="49" spans="1:8" ht="12.75">
      <c r="A49" s="190">
        <f>'Gols marcats'!A49</f>
        <v>0</v>
      </c>
      <c r="B49" s="143">
        <f>'Gols encaixats'!B49</f>
        <v>0</v>
      </c>
      <c r="C49" s="67">
        <f>'Gols encaixats'!C49</f>
        <v>0</v>
      </c>
      <c r="D49" s="94">
        <f>'Gols encaixats'!D49</f>
        <v>0</v>
      </c>
      <c r="E49" s="93">
        <f>'Gols encaixats'!E49</f>
        <v>0</v>
      </c>
      <c r="F49" s="67">
        <f>'Gols encaixats'!F49</f>
        <v>0</v>
      </c>
      <c r="G49" s="95">
        <f>'Gols encaixats'!G49</f>
        <v>0</v>
      </c>
      <c r="H49" s="10">
        <f t="shared" si="0"/>
        <v>0</v>
      </c>
    </row>
    <row r="50" spans="1:8" ht="13.5" thickBot="1">
      <c r="A50" s="191">
        <f>'Gols marcats'!A50</f>
        <v>0</v>
      </c>
      <c r="B50" s="104">
        <f>'Gols encaixats'!B50</f>
        <v>0</v>
      </c>
      <c r="C50" s="67">
        <f>'Gols encaixats'!C50</f>
        <v>0</v>
      </c>
      <c r="D50" s="94">
        <f>'Gols encaixats'!D50</f>
        <v>0</v>
      </c>
      <c r="E50" s="93">
        <f>'Gols encaixats'!E50</f>
        <v>0</v>
      </c>
      <c r="F50" s="67">
        <f>'Gols encaixats'!F50</f>
        <v>0</v>
      </c>
      <c r="G50" s="95">
        <f>'Gols encaixats'!G50</f>
        <v>0</v>
      </c>
      <c r="H50" s="10">
        <f>SUM(B50:G50)</f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ht="13.5" thickTop="1"/>
    <row r="55" spans="1:14" s="61" customFormat="1" ht="12.75">
      <c r="A55" s="60"/>
      <c r="B55" s="38"/>
      <c r="D55" s="38"/>
      <c r="F55" s="38"/>
      <c r="H55" s="38"/>
      <c r="J55" s="38"/>
      <c r="L55" s="38"/>
      <c r="M55" s="12"/>
      <c r="N55" s="62"/>
    </row>
    <row r="56" spans="1:13" s="61" customFormat="1" ht="12.75">
      <c r="A56" s="9"/>
      <c r="B56" s="13"/>
      <c r="D56" s="13"/>
      <c r="F56" s="13"/>
      <c r="H56" s="13"/>
      <c r="J56" s="13"/>
      <c r="L56" s="13"/>
      <c r="M56" s="12"/>
    </row>
    <row r="57" spans="1:14" s="61" customFormat="1" ht="12.75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6" customFormat="1" ht="12.75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 ht="12.75">
      <c r="A2" t="s">
        <v>32</v>
      </c>
      <c r="AM2" s="1">
        <v>4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2016-07-26T16:08:18Z</cp:lastPrinted>
  <dcterms:created xsi:type="dcterms:W3CDTF">1998-08-31T09:37:34Z</dcterms:created>
  <dcterms:modified xsi:type="dcterms:W3CDTF">2020-01-01T12:25:41Z</dcterms:modified>
  <cp:category/>
  <cp:version/>
  <cp:contentType/>
  <cp:contentStatus/>
</cp:coreProperties>
</file>